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84" yWindow="108" windowWidth="19140" windowHeight="10056"/>
  </bookViews>
  <sheets>
    <sheet name="syncbuck_experiments" sheetId="1" r:id="rId1"/>
  </sheets>
  <calcPr calcId="145621"/>
</workbook>
</file>

<file path=xl/calcChain.xml><?xml version="1.0" encoding="utf-8"?>
<calcChain xmlns="http://schemas.openxmlformats.org/spreadsheetml/2006/main">
  <c r="P60" i="1" l="1"/>
  <c r="O60" i="1"/>
  <c r="H59" i="1"/>
  <c r="L60" i="1" s="1"/>
  <c r="B59" i="1"/>
  <c r="S48" i="1"/>
  <c r="P48" i="1"/>
  <c r="M47" i="1"/>
  <c r="N47" i="1" s="1"/>
  <c r="L47" i="1"/>
  <c r="R48" i="1" s="1"/>
  <c r="H47" i="1"/>
  <c r="O48" i="1" s="1"/>
  <c r="B47" i="1"/>
  <c r="P36" i="1"/>
  <c r="O36" i="1"/>
  <c r="H35" i="1"/>
  <c r="L36" i="1" s="1"/>
  <c r="B35" i="1"/>
  <c r="P24" i="1"/>
  <c r="H23" i="1"/>
  <c r="O24" i="1" s="1"/>
  <c r="B23" i="1"/>
  <c r="P21" i="1"/>
  <c r="O21" i="1"/>
  <c r="L21" i="1"/>
  <c r="H20" i="1"/>
  <c r="M20" i="1" s="1"/>
  <c r="N20" i="1" s="1"/>
  <c r="B20" i="1"/>
  <c r="H17" i="1"/>
  <c r="B17" i="1" s="1"/>
  <c r="P15" i="1"/>
  <c r="O15" i="1"/>
  <c r="L15" i="1"/>
  <c r="H14" i="1"/>
  <c r="M14" i="1" s="1"/>
  <c r="N14" i="1" s="1"/>
  <c r="B14" i="1"/>
  <c r="H11" i="1"/>
  <c r="L12" i="1" s="1"/>
  <c r="S12" i="1"/>
  <c r="R12" i="1"/>
  <c r="Q12" i="1"/>
  <c r="P12" i="1"/>
  <c r="O12" i="1"/>
  <c r="M11" i="1"/>
  <c r="N11" i="1" s="1"/>
  <c r="L11" i="1"/>
  <c r="B11" i="1"/>
  <c r="S9" i="1"/>
  <c r="O9" i="1"/>
  <c r="L9" i="1"/>
  <c r="L8" i="1"/>
  <c r="B8" i="1"/>
  <c r="L6" i="1"/>
  <c r="L59" i="1" l="1"/>
  <c r="S60" i="1"/>
  <c r="M59" i="1"/>
  <c r="N59" i="1" s="1"/>
  <c r="H62" i="1"/>
  <c r="H50" i="1"/>
  <c r="L48" i="1"/>
  <c r="Q48" i="1"/>
  <c r="L35" i="1"/>
  <c r="S36" i="1"/>
  <c r="M35" i="1"/>
  <c r="N35" i="1" s="1"/>
  <c r="H38" i="1"/>
  <c r="L23" i="1"/>
  <c r="S24" i="1"/>
  <c r="M23" i="1"/>
  <c r="N23" i="1" s="1"/>
  <c r="H26" i="1"/>
  <c r="L24" i="1"/>
  <c r="L20" i="1"/>
  <c r="S21" i="1"/>
  <c r="S18" i="1"/>
  <c r="L17" i="1"/>
  <c r="M17" i="1"/>
  <c r="N17" i="1" s="1"/>
  <c r="L18" i="1"/>
  <c r="O18" i="1"/>
  <c r="P18" i="1"/>
  <c r="L14" i="1"/>
  <c r="S15" i="1"/>
  <c r="M8" i="1"/>
  <c r="N8" i="1" s="1"/>
  <c r="R9" i="1"/>
  <c r="S63" i="1" l="1"/>
  <c r="L62" i="1"/>
  <c r="B62" i="1"/>
  <c r="P63" i="1"/>
  <c r="O63" i="1"/>
  <c r="L63" i="1"/>
  <c r="H65" i="1"/>
  <c r="M62" i="1"/>
  <c r="N62" i="1" s="1"/>
  <c r="R60" i="1"/>
  <c r="Q60" i="1"/>
  <c r="O51" i="1"/>
  <c r="L51" i="1"/>
  <c r="H53" i="1"/>
  <c r="M50" i="1"/>
  <c r="N50" i="1" s="1"/>
  <c r="B50" i="1"/>
  <c r="P51" i="1"/>
  <c r="S51" i="1"/>
  <c r="L50" i="1"/>
  <c r="S39" i="1"/>
  <c r="L38" i="1"/>
  <c r="B38" i="1"/>
  <c r="P39" i="1"/>
  <c r="O39" i="1"/>
  <c r="L39" i="1"/>
  <c r="H41" i="1"/>
  <c r="M38" i="1"/>
  <c r="N38" i="1" s="1"/>
  <c r="R36" i="1"/>
  <c r="Q36" i="1"/>
  <c r="R24" i="1"/>
  <c r="Q24" i="1"/>
  <c r="M26" i="1"/>
  <c r="N26" i="1" s="1"/>
  <c r="S27" i="1"/>
  <c r="L26" i="1"/>
  <c r="B26" i="1"/>
  <c r="P27" i="1"/>
  <c r="O27" i="1"/>
  <c r="L27" i="1"/>
  <c r="H29" i="1"/>
  <c r="R21" i="1"/>
  <c r="Q21" i="1"/>
  <c r="Q18" i="1"/>
  <c r="R18" i="1"/>
  <c r="R15" i="1"/>
  <c r="Q15" i="1"/>
  <c r="P9" i="1"/>
  <c r="Q9" i="1"/>
  <c r="R63" i="1" l="1"/>
  <c r="Q63" i="1"/>
  <c r="B65" i="1"/>
  <c r="P66" i="1"/>
  <c r="O66" i="1"/>
  <c r="L66" i="1"/>
  <c r="H68" i="1"/>
  <c r="M65" i="1"/>
  <c r="N65" i="1" s="1"/>
  <c r="S66" i="1"/>
  <c r="L65" i="1"/>
  <c r="R51" i="1"/>
  <c r="Q51" i="1"/>
  <c r="M53" i="1"/>
  <c r="N53" i="1" s="1"/>
  <c r="S54" i="1"/>
  <c r="L53" i="1"/>
  <c r="B53" i="1"/>
  <c r="H56" i="1"/>
  <c r="P54" i="1"/>
  <c r="O54" i="1"/>
  <c r="L54" i="1"/>
  <c r="R39" i="1"/>
  <c r="Q39" i="1"/>
  <c r="B41" i="1"/>
  <c r="P42" i="1"/>
  <c r="O42" i="1"/>
  <c r="L42" i="1"/>
  <c r="H44" i="1"/>
  <c r="M41" i="1"/>
  <c r="N41" i="1" s="1"/>
  <c r="S42" i="1"/>
  <c r="L41" i="1"/>
  <c r="R27" i="1"/>
  <c r="Q27" i="1"/>
  <c r="B29" i="1"/>
  <c r="P30" i="1"/>
  <c r="O30" i="1"/>
  <c r="L30" i="1"/>
  <c r="H32" i="1"/>
  <c r="M29" i="1"/>
  <c r="N29" i="1" s="1"/>
  <c r="S30" i="1"/>
  <c r="L29" i="1"/>
  <c r="R66" i="1" l="1"/>
  <c r="Q66" i="1"/>
  <c r="L69" i="1"/>
  <c r="M68" i="1"/>
  <c r="N68" i="1" s="1"/>
  <c r="S69" i="1"/>
  <c r="L68" i="1"/>
  <c r="B68" i="1"/>
  <c r="P69" i="1"/>
  <c r="O69" i="1"/>
  <c r="B56" i="1"/>
  <c r="P57" i="1"/>
  <c r="O57" i="1"/>
  <c r="L57" i="1"/>
  <c r="M56" i="1"/>
  <c r="N56" i="1" s="1"/>
  <c r="L56" i="1"/>
  <c r="S57" i="1"/>
  <c r="R54" i="1"/>
  <c r="Q54" i="1"/>
  <c r="Q42" i="1"/>
  <c r="R42" i="1"/>
  <c r="L45" i="1"/>
  <c r="M44" i="1"/>
  <c r="N44" i="1" s="1"/>
  <c r="S45" i="1"/>
  <c r="L44" i="1"/>
  <c r="B44" i="1"/>
  <c r="P45" i="1"/>
  <c r="O45" i="1"/>
  <c r="Q30" i="1"/>
  <c r="R30" i="1"/>
  <c r="L33" i="1"/>
  <c r="M32" i="1"/>
  <c r="N32" i="1" s="1"/>
  <c r="S33" i="1"/>
  <c r="L32" i="1"/>
  <c r="B32" i="1"/>
  <c r="P33" i="1"/>
  <c r="O33" i="1"/>
  <c r="R69" i="1" l="1"/>
  <c r="Q69" i="1"/>
  <c r="R57" i="1"/>
  <c r="Q57" i="1"/>
  <c r="R45" i="1"/>
  <c r="Q45" i="1"/>
  <c r="R33" i="1"/>
  <c r="Q33" i="1"/>
</calcChain>
</file>

<file path=xl/sharedStrings.xml><?xml version="1.0" encoding="utf-8"?>
<sst xmlns="http://schemas.openxmlformats.org/spreadsheetml/2006/main" count="199" uniqueCount="27">
  <si>
    <t>***</t>
  </si>
  <si>
    <t>*?@ analysis</t>
  </si>
  <si>
    <t>objective</t>
  </si>
  <si>
    <t>change( U1.value , dpwm3_e )</t>
  </si>
  <si>
    <t>source</t>
  </si>
  <si>
    <t>load</t>
  </si>
  <si>
    <t>label</t>
  </si>
  <si>
    <t>generateinitfile</t>
  </si>
  <si>
    <t>includeinitfile</t>
  </si>
  <si>
    <t>measurement</t>
  </si>
  <si>
    <t>MultiToneAC</t>
  </si>
  <si>
    <t>SOURCE(INPUT:1, Nominal)</t>
  </si>
  <si>
    <t>LOAD(OUTPUT:1, 50%)</t>
  </si>
  <si>
    <t>ac</t>
  </si>
  <si>
    <t>bodeplot( OUTPUT:1 )</t>
  </si>
  <si>
    <t>Analog_dpwm3_e</t>
  </si>
  <si>
    <t>nosimulation</t>
  </si>
  <si>
    <t>change( U1.BIN_SIZE , 500u )</t>
  </si>
  <si>
    <t>2m</t>
  </si>
  <si>
    <t>var( decades , 4 )</t>
  </si>
  <si>
    <t>*** syncbuck_experiments.testplan</t>
  </si>
  <si>
    <t>var( fstop , 400k )</t>
  </si>
  <si>
    <t>var( fstart , 400k )</t>
  </si>
  <si>
    <t>400k</t>
  </si>
  <si>
    <t>var( inj_amp , 4 )</t>
  </si>
  <si>
    <t>20m</t>
  </si>
  <si>
    <t>var( npts , 0 )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</si>
</sst>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0"/>
  <sheetViews>
    <sheetView tabSelected="1" workbookViewId="0"/>
  </sheetViews>
  <sheetFormatPr defaultRowHeight="14.4" x14ac:dyDescent="0.3"/>
  <cols>
    <col min="1" max="1" width="30.44140625" bestFit="1" customWidth="1"/>
    <col min="2" max="2" width="113.77734375" bestFit="1" customWidth="1"/>
    <col min="3" max="3" width="25.77734375" bestFit="1" customWidth="1"/>
    <col min="4" max="4" width="15.33203125" bestFit="1" customWidth="1"/>
    <col min="5" max="5" width="15.109375" bestFit="1" customWidth="1"/>
    <col min="6" max="6" width="14.6640625" bestFit="1" customWidth="1"/>
    <col min="7" max="7" width="14.44140625" bestFit="1" customWidth="1"/>
    <col min="8" max="8" width="11.33203125" bestFit="1" customWidth="1"/>
    <col min="9" max="9" width="24.6640625" bestFit="1" customWidth="1"/>
    <col min="10" max="10" width="23.77734375" bestFit="1" customWidth="1"/>
    <col min="11" max="11" width="19.77734375" bestFit="1" customWidth="1"/>
    <col min="12" max="12" width="70.109375" bestFit="1" customWidth="1"/>
    <col min="13" max="14" width="27.21875" bestFit="1" customWidth="1"/>
    <col min="15" max="15" width="138.88671875" bestFit="1" customWidth="1"/>
    <col min="16" max="16" width="142.44140625" bestFit="1" customWidth="1"/>
    <col min="17" max="17" width="193.6640625" bestFit="1" customWidth="1"/>
    <col min="18" max="18" width="197.21875" bestFit="1" customWidth="1"/>
    <col min="19" max="19" width="44.109375" bestFit="1" customWidth="1"/>
    <col min="20" max="21" width="12.21875" bestFit="1" customWidth="1"/>
  </cols>
  <sheetData>
    <row r="1" spans="1:21" x14ac:dyDescent="0.3">
      <c r="A1" t="s">
        <v>0</v>
      </c>
    </row>
    <row r="2" spans="1:21" x14ac:dyDescent="0.3">
      <c r="A2" t="s">
        <v>20</v>
      </c>
    </row>
    <row r="3" spans="1:21" x14ac:dyDescent="0.3">
      <c r="A3" t="s">
        <v>0</v>
      </c>
    </row>
    <row r="4" spans="1:21" x14ac:dyDescent="0.3">
      <c r="A4" t="s">
        <v>1</v>
      </c>
      <c r="B4" t="s">
        <v>2</v>
      </c>
      <c r="C4" t="s">
        <v>3</v>
      </c>
      <c r="D4" t="s">
        <v>22</v>
      </c>
      <c r="E4" t="s">
        <v>21</v>
      </c>
      <c r="F4" t="s">
        <v>19</v>
      </c>
      <c r="G4" t="s">
        <v>24</v>
      </c>
      <c r="H4" t="s">
        <v>26</v>
      </c>
      <c r="I4" t="s">
        <v>17</v>
      </c>
      <c r="J4" t="s">
        <v>4</v>
      </c>
      <c r="K4" t="s">
        <v>5</v>
      </c>
      <c r="L4" t="s">
        <v>6</v>
      </c>
      <c r="M4" t="s">
        <v>7</v>
      </c>
      <c r="N4" t="s">
        <v>8</v>
      </c>
      <c r="O4" t="s">
        <v>9</v>
      </c>
      <c r="P4" t="s">
        <v>9</v>
      </c>
      <c r="Q4" t="s">
        <v>9</v>
      </c>
      <c r="R4" t="s">
        <v>9</v>
      </c>
      <c r="S4" t="s">
        <v>9</v>
      </c>
      <c r="T4" t="s">
        <v>9</v>
      </c>
      <c r="U4" t="s">
        <v>9</v>
      </c>
    </row>
    <row r="5" spans="1:21" x14ac:dyDescent="0.3">
      <c r="A5" t="s">
        <v>0</v>
      </c>
    </row>
    <row r="6" spans="1:21" x14ac:dyDescent="0.3">
      <c r="A6" t="s">
        <v>13</v>
      </c>
      <c r="B6" t="s">
        <v>14</v>
      </c>
      <c r="C6" t="s">
        <v>15</v>
      </c>
      <c r="J6" t="s">
        <v>11</v>
      </c>
      <c r="K6" t="s">
        <v>12</v>
      </c>
      <c r="L6" t="str">
        <f>CONCATENATE("AC BodePlot")</f>
        <v>AC BodePlot</v>
      </c>
    </row>
    <row r="7" spans="1:21" x14ac:dyDescent="0.3">
      <c r="A7" t="s">
        <v>0</v>
      </c>
    </row>
    <row r="8" spans="1:21" x14ac:dyDescent="0.3">
      <c r="A8" t="s">
        <v>10</v>
      </c>
      <c r="B8" t="str">
        <f>CONCATENATE( "BodePlot( OUTPUT:1 , NCYCLES_DELAY=1 N_CYCLES=1 SWEEP_TYPE=DEC START_FREQ=", D8, " STOP_FREQ=", E8, " INJ_AMP=", G8, " N_PT=", H8, " )")</f>
        <v>BodePlot( OUTPUT:1 , NCYCLES_DELAY=1 N_CYCLES=1 SWEEP_TYPE=DEC START_FREQ=40 STOP_FREQ=400k INJ_AMP=20m N_PT=6 )</v>
      </c>
      <c r="D8">
        <v>40</v>
      </c>
      <c r="E8" t="s">
        <v>23</v>
      </c>
      <c r="F8">
        <v>4</v>
      </c>
      <c r="G8" t="s">
        <v>25</v>
      </c>
      <c r="H8">
        <v>6</v>
      </c>
      <c r="I8" t="s">
        <v>18</v>
      </c>
      <c r="J8" t="s">
        <v>11</v>
      </c>
      <c r="K8" t="s">
        <v>12</v>
      </c>
      <c r="L8" t="str">
        <f>CONCATENATE("N_PTS experiment|Decades=", F8, "|StartStop=", D8, "Hzto", E8, "|BIN_SIZE=", I8, "|N_PT=", H8, "|Data")</f>
        <v>N_PTS experiment|Decades=4|StartStop=40Hzto400k|BIN_SIZE=2m|N_PT=6|Data</v>
      </c>
      <c r="M8" t="str">
        <f>CONCATENATE("dec_2m_40Hz_400Hz_N_PT_", H8 )</f>
        <v>dec_2m_40Hz_400Hz_N_PT_6</v>
      </c>
      <c r="N8" t="str">
        <f>M8</f>
        <v>dec_2m_40Hz_400Hz_N_PT_6</v>
      </c>
    </row>
    <row r="9" spans="1:21" x14ac:dyDescent="0.3">
      <c r="A9" t="s">
        <v>16</v>
      </c>
      <c r="L9" t="str">
        <f>CONCATENATE("N_PTS experiment|Decades=", F8, "|StartStop=", D8, "Hzto", E8, "|BIN_SIZE=", I8, "|N_PT=", H8, "|Compare")</f>
        <v>N_PTS experiment|Decades=4|StartStop=40Hzto400k|BIN_SIZE=2m|N_PT=6|Compare</v>
      </c>
      <c r="O9" t="str">
        <f>CONCATENATE("ExtractCurve( ", $L$6, " , DVM GAIN , DVM POP_AC GAIN , BODE PLOT COMPARE N_PT ", $H8, " , A1 , gain , xscale=log ygrid=20 xminlimit=100 xmaxlimit=250k color=red)")</f>
        <v>ExtractCurve( AC BodePlot , DVM GAIN , DVM POP_AC GAIN , BODE PLOT COMPARE N_PT 6 , A1 , gain , xscale=log ygrid=20 xminlimit=100 xmaxlimit=250k color=red)</v>
      </c>
      <c r="P9" t="str">
        <f>CONCATENATE("ExtractCurve( ", $L$6, " , DVM PHASE , DVM POP_AC PHASE , BODE PLOT COMPARE N_PT ", $H8, " , A2 , phase , xscale=log ygrid=45 xminlimit=100 xmaxlimit=250k color=red)")</f>
        <v>ExtractCurve( AC BodePlot , DVM PHASE , DVM POP_AC PHASE , BODE PLOT COMPARE N_PT 6 , A2 , phase , xscale=log ygrid=45 xminlimit=100 xmaxlimit=250k color=red)</v>
      </c>
      <c r="Q9" t="str">
        <f>CONCATENATE("ExtractCurve( ", $L8, " , DVM GAIN , DVM MT GAIN , BODE PLOT COMPARE N_PT ", $H8, " , A1 , gain , xscale=log ygrid=20 xminlimit=100 xmaxlimit=250k color=blue)")</f>
        <v>ExtractCurve( N_PTS experiment|Decades=4|StartStop=40Hzto400k|BIN_SIZE=2m|N_PT=6|Data , DVM GAIN , DVM MT GAIN , BODE PLOT COMPARE N_PT 6 , A1 , gain , xscale=log ygrid=20 xminlimit=100 xmaxlimit=250k color=blue)</v>
      </c>
      <c r="R9" t="str">
        <f>CONCATENATE("ExtractCurve( ", $L8, " , DVM PHASE , DVM MT PHASE , BODE PLOT COMPARE N_PT ", $H8, " , A2 , phase , xscale=log ygrid=45 xminlimit=100 xmaxlimit=250k color=blue)")</f>
        <v>ExtractCurve( N_PTS experiment|Decades=4|StartStop=40Hzto400k|BIN_SIZE=2m|N_PT=6|Data , DVM PHASE , DVM MT PHASE , BODE PLOT COMPARE N_PT 6 , A2 , phase , xscale=log ygrid=45 xminlimit=100 xmaxlimit=250k color=blue)</v>
      </c>
      <c r="S9" t="str">
        <f>CONCATENATE("PromoteGraph( BODE PLOT COMPARE N_PT ", $H8,", ", 300-ROW(A9), " )")</f>
        <v>PromoteGraph( BODE PLOT COMPARE N_PT 6, 291 )</v>
      </c>
    </row>
    <row r="10" spans="1:21" x14ac:dyDescent="0.3">
      <c r="A10" t="s">
        <v>0</v>
      </c>
    </row>
    <row r="11" spans="1:21" x14ac:dyDescent="0.3">
      <c r="A11" t="s">
        <v>10</v>
      </c>
      <c r="B11" t="str">
        <f>CONCATENATE( "BodePlot( OUTPUT:1 , NCYCLES_DELAY=1 N_CYCLES=1 SWEEP_TYPE=DEC START_FREQ=", D11, " STOP_FREQ=", E11, " INJ_AMP=", G11, " N_PT=", H11, " )")</f>
        <v>BodePlot( OUTPUT:1 , NCYCLES_DELAY=1 N_CYCLES=1 SWEEP_TYPE=DEC START_FREQ=40 STOP_FREQ=400k INJ_AMP=20m N_PT=7 )</v>
      </c>
      <c r="D11">
        <v>40</v>
      </c>
      <c r="E11" t="s">
        <v>23</v>
      </c>
      <c r="F11">
        <v>4</v>
      </c>
      <c r="G11" t="s">
        <v>25</v>
      </c>
      <c r="H11">
        <f>H8+1</f>
        <v>7</v>
      </c>
      <c r="I11" t="s">
        <v>18</v>
      </c>
      <c r="J11" t="s">
        <v>11</v>
      </c>
      <c r="K11" t="s">
        <v>12</v>
      </c>
      <c r="L11" t="str">
        <f>CONCATENATE("N_PTS experiment|Decades=", F11, "|StartStop=", D11, "Hzto", E11, "|BIN_SIZE=", I11, "|N_PT=", H11, "|Data")</f>
        <v>N_PTS experiment|Decades=4|StartStop=40Hzto400k|BIN_SIZE=2m|N_PT=7|Data</v>
      </c>
      <c r="M11" t="str">
        <f>CONCATENATE("dec_2m_40Hz_400Hz_N_PT_", H11 )</f>
        <v>dec_2m_40Hz_400Hz_N_PT_7</v>
      </c>
      <c r="N11" t="str">
        <f>M11</f>
        <v>dec_2m_40Hz_400Hz_N_PT_7</v>
      </c>
    </row>
    <row r="12" spans="1:21" x14ac:dyDescent="0.3">
      <c r="A12" t="s">
        <v>16</v>
      </c>
      <c r="L12" t="str">
        <f>CONCATENATE("N_PTS experiment|Decades=", F11, "|StartStop=", D11, "Hzto", E11, "|BIN_SIZE=", I11, "|N_PT=", H11, "|Compare")</f>
        <v>N_PTS experiment|Decades=4|StartStop=40Hzto400k|BIN_SIZE=2m|N_PT=7|Compare</v>
      </c>
      <c r="O12" t="str">
        <f>CONCATENATE("ExtractCurve( ", $L$6, " , DVM GAIN , DVM POP_AC GAIN , BODE PLOT COMPARE N_PT ", $H11, " , A1 , gain , xscale=log ygrid=20 xminlimit=100 xmaxlimit=250k color=red)")</f>
        <v>ExtractCurve( AC BodePlot , DVM GAIN , DVM POP_AC GAIN , BODE PLOT COMPARE N_PT 7 , A1 , gain , xscale=log ygrid=20 xminlimit=100 xmaxlimit=250k color=red)</v>
      </c>
      <c r="P12" t="str">
        <f>CONCATENATE("ExtractCurve( ", $L$6, " , DVM PHASE , DVM POP_AC PHASE , BODE PLOT COMPARE N_PT ", $H11, " , A2 , phase , xscale=log ygrid=45 xminlimit=100 xmaxlimit=250k color=red)")</f>
        <v>ExtractCurve( AC BodePlot , DVM PHASE , DVM POP_AC PHASE , BODE PLOT COMPARE N_PT 7 , A2 , phase , xscale=log ygrid=45 xminlimit=100 xmaxlimit=250k color=red)</v>
      </c>
      <c r="Q12" t="str">
        <f>CONCATENATE("ExtractCurve( ", $L11, " , DVM GAIN , DVM MT GAIN , BODE PLOT COMPARE N_PT ", $H11, " , A1 , gain , xscale=log ygrid=20 xminlimit=100 xmaxlimit=250k color=blue)")</f>
        <v>ExtractCurve( N_PTS experiment|Decades=4|StartStop=40Hzto400k|BIN_SIZE=2m|N_PT=7|Data , DVM GAIN , DVM MT GAIN , BODE PLOT COMPARE N_PT 7 , A1 , gain , xscale=log ygrid=20 xminlimit=100 xmaxlimit=250k color=blue)</v>
      </c>
      <c r="R12" t="str">
        <f>CONCATENATE("ExtractCurve( ", $L11, " , DVM PHASE , DVM MT PHASE , BODE PLOT COMPARE N_PT ", $H11, " , A2 , phase , xscale=log ygrid=45 xminlimit=100 xmaxlimit=250k color=blue)")</f>
        <v>ExtractCurve( N_PTS experiment|Decades=4|StartStop=40Hzto400k|BIN_SIZE=2m|N_PT=7|Data , DVM PHASE , DVM MT PHASE , BODE PLOT COMPARE N_PT 7 , A2 , phase , xscale=log ygrid=45 xminlimit=100 xmaxlimit=250k color=blue)</v>
      </c>
      <c r="S12" t="str">
        <f>CONCATENATE("PromoteGraph( BODE PLOT COMPARE N_PT ", $H11,", ", 300-ROW(A12), " )")</f>
        <v>PromoteGraph( BODE PLOT COMPARE N_PT 7, 288 )</v>
      </c>
    </row>
    <row r="13" spans="1:21" x14ac:dyDescent="0.3">
      <c r="A13" t="s">
        <v>0</v>
      </c>
    </row>
    <row r="14" spans="1:21" x14ac:dyDescent="0.3">
      <c r="A14" t="s">
        <v>10</v>
      </c>
      <c r="B14" t="str">
        <f>CONCATENATE( "BodePlot( OUTPUT:1 , NCYCLES_DELAY=1 N_CYCLES=1 SWEEP_TYPE=DEC START_FREQ=", D14, " STOP_FREQ=", E14, " INJ_AMP=", G14, " N_PT=", H14, " )")</f>
        <v>BodePlot( OUTPUT:1 , NCYCLES_DELAY=1 N_CYCLES=1 SWEEP_TYPE=DEC START_FREQ=40 STOP_FREQ=400k INJ_AMP=20m N_PT=8 )</v>
      </c>
      <c r="D14">
        <v>40</v>
      </c>
      <c r="E14" t="s">
        <v>23</v>
      </c>
      <c r="F14">
        <v>4</v>
      </c>
      <c r="G14" t="s">
        <v>25</v>
      </c>
      <c r="H14">
        <f>H11+1</f>
        <v>8</v>
      </c>
      <c r="I14" t="s">
        <v>18</v>
      </c>
      <c r="J14" t="s">
        <v>11</v>
      </c>
      <c r="K14" t="s">
        <v>12</v>
      </c>
      <c r="L14" t="str">
        <f>CONCATENATE("N_PTS experiment|Decades=", F14, "|StartStop=", D14, "Hzto", E14, "|BIN_SIZE=", I14, "|N_PT=", H14, "|Data")</f>
        <v>N_PTS experiment|Decades=4|StartStop=40Hzto400k|BIN_SIZE=2m|N_PT=8|Data</v>
      </c>
      <c r="M14" t="str">
        <f>CONCATENATE("dec_2m_40Hz_400Hz_N_PT_", H14 )</f>
        <v>dec_2m_40Hz_400Hz_N_PT_8</v>
      </c>
      <c r="N14" t="str">
        <f>M14</f>
        <v>dec_2m_40Hz_400Hz_N_PT_8</v>
      </c>
    </row>
    <row r="15" spans="1:21" x14ac:dyDescent="0.3">
      <c r="A15" t="s">
        <v>16</v>
      </c>
      <c r="L15" t="str">
        <f>CONCATENATE("N_PTS experiment|Decades=", F14, "|StartStop=", D14, "Hzto", E14, "|BIN_SIZE=", I14, "|N_PT=", H14, "|Compare")</f>
        <v>N_PTS experiment|Decades=4|StartStop=40Hzto400k|BIN_SIZE=2m|N_PT=8|Compare</v>
      </c>
      <c r="O15" t="str">
        <f>CONCATENATE("ExtractCurve( ", $L$6, " , DVM GAIN , DVM POP_AC GAIN , BODE PLOT COMPARE N_PT ", $H14, " , A1 , gain , xscale=log ygrid=20 xminlimit=100 xmaxlimit=250k color=red)")</f>
        <v>ExtractCurve( AC BodePlot , DVM GAIN , DVM POP_AC GAIN , BODE PLOT COMPARE N_PT 8 , A1 , gain , xscale=log ygrid=20 xminlimit=100 xmaxlimit=250k color=red)</v>
      </c>
      <c r="P15" t="str">
        <f>CONCATENATE("ExtractCurve( ", $L$6, " , DVM PHASE , DVM POP_AC PHASE , BODE PLOT COMPARE N_PT ", $H14, " , A2 , phase , xscale=log ygrid=45 xminlimit=100 xmaxlimit=250k color=red)")</f>
        <v>ExtractCurve( AC BodePlot , DVM PHASE , DVM POP_AC PHASE , BODE PLOT COMPARE N_PT 8 , A2 , phase , xscale=log ygrid=45 xminlimit=100 xmaxlimit=250k color=red)</v>
      </c>
      <c r="Q15" t="str">
        <f>CONCATENATE("ExtractCurve( ", $L14, " , DVM GAIN , DVM MT GAIN , BODE PLOT COMPARE N_PT ", $H14, " , A1 , gain , xscale=log ygrid=20 xminlimit=100 xmaxlimit=250k color=blue)")</f>
        <v>ExtractCurve( N_PTS experiment|Decades=4|StartStop=40Hzto400k|BIN_SIZE=2m|N_PT=8|Data , DVM GAIN , DVM MT GAIN , BODE PLOT COMPARE N_PT 8 , A1 , gain , xscale=log ygrid=20 xminlimit=100 xmaxlimit=250k color=blue)</v>
      </c>
      <c r="R15" t="str">
        <f>CONCATENATE("ExtractCurve( ", $L14, " , DVM PHASE , DVM MT PHASE , BODE PLOT COMPARE N_PT ", $H14, " , A2 , phase , xscale=log ygrid=45 xminlimit=100 xmaxlimit=250k color=blue)")</f>
        <v>ExtractCurve( N_PTS experiment|Decades=4|StartStop=40Hzto400k|BIN_SIZE=2m|N_PT=8|Data , DVM PHASE , DVM MT PHASE , BODE PLOT COMPARE N_PT 8 , A2 , phase , xscale=log ygrid=45 xminlimit=100 xmaxlimit=250k color=blue)</v>
      </c>
      <c r="S15" t="str">
        <f>CONCATENATE("PromoteGraph( BODE PLOT COMPARE N_PT ", $H14,", ", 300-ROW(A15), " )")</f>
        <v>PromoteGraph( BODE PLOT COMPARE N_PT 8, 285 )</v>
      </c>
    </row>
    <row r="16" spans="1:21" x14ac:dyDescent="0.3">
      <c r="A16" t="s">
        <v>0</v>
      </c>
    </row>
    <row r="17" spans="1:19" x14ac:dyDescent="0.3">
      <c r="A17" t="s">
        <v>10</v>
      </c>
      <c r="B17" t="str">
        <f>CONCATENATE( "BodePlot( OUTPUT:1 , NCYCLES_DELAY=1 N_CYCLES=1 SWEEP_TYPE=DEC START_FREQ=", D17, " STOP_FREQ=", E17, " INJ_AMP=", G17, " N_PT=", H17, " )")</f>
        <v>BodePlot( OUTPUT:1 , NCYCLES_DELAY=1 N_CYCLES=1 SWEEP_TYPE=DEC START_FREQ=40 STOP_FREQ=400k INJ_AMP=20m N_PT=9 )</v>
      </c>
      <c r="D17">
        <v>40</v>
      </c>
      <c r="E17" t="s">
        <v>23</v>
      </c>
      <c r="F17">
        <v>4</v>
      </c>
      <c r="G17" t="s">
        <v>25</v>
      </c>
      <c r="H17">
        <f>H14+1</f>
        <v>9</v>
      </c>
      <c r="I17" t="s">
        <v>18</v>
      </c>
      <c r="J17" t="s">
        <v>11</v>
      </c>
      <c r="K17" t="s">
        <v>12</v>
      </c>
      <c r="L17" t="str">
        <f>CONCATENATE("N_PTS experiment|Decades=", F17, "|StartStop=", D17, "Hzto", E17, "|BIN_SIZE=", I17, "|N_PT=", H17, "|Data")</f>
        <v>N_PTS experiment|Decades=4|StartStop=40Hzto400k|BIN_SIZE=2m|N_PT=9|Data</v>
      </c>
      <c r="M17" t="str">
        <f>CONCATENATE("dec_2m_40Hz_400Hz_N_PT_", H17 )</f>
        <v>dec_2m_40Hz_400Hz_N_PT_9</v>
      </c>
      <c r="N17" t="str">
        <f>M17</f>
        <v>dec_2m_40Hz_400Hz_N_PT_9</v>
      </c>
    </row>
    <row r="18" spans="1:19" x14ac:dyDescent="0.3">
      <c r="A18" t="s">
        <v>16</v>
      </c>
      <c r="L18" t="str">
        <f>CONCATENATE("N_PTS experiment|Decades=", F17, "|StartStop=", D17, "Hzto", E17, "|BIN_SIZE=", I17, "|N_PT=", H17, "|Compare")</f>
        <v>N_PTS experiment|Decades=4|StartStop=40Hzto400k|BIN_SIZE=2m|N_PT=9|Compare</v>
      </c>
      <c r="O18" t="str">
        <f>CONCATENATE("ExtractCurve( ", $L$6, " , DVM GAIN , DVM POP_AC GAIN , BODE PLOT COMPARE N_PT ", $H17, " , A1 , gain , xscale=log ygrid=20 xminlimit=100 xmaxlimit=250k color=red)")</f>
        <v>ExtractCurve( AC BodePlot , DVM GAIN , DVM POP_AC GAIN , BODE PLOT COMPARE N_PT 9 , A1 , gain , xscale=log ygrid=20 xminlimit=100 xmaxlimit=250k color=red)</v>
      </c>
      <c r="P18" t="str">
        <f>CONCATENATE("ExtractCurve( ", $L$6, " , DVM PHASE , DVM POP_AC PHASE , BODE PLOT COMPARE N_PT ", $H17, " , A2 , phase , xscale=log ygrid=45 xminlimit=100 xmaxlimit=250k color=red)")</f>
        <v>ExtractCurve( AC BodePlot , DVM PHASE , DVM POP_AC PHASE , BODE PLOT COMPARE N_PT 9 , A2 , phase , xscale=log ygrid=45 xminlimit=100 xmaxlimit=250k color=red)</v>
      </c>
      <c r="Q18" t="str">
        <f>CONCATENATE("ExtractCurve( ", $L17, " , DVM GAIN , DVM MT GAIN , BODE PLOT COMPARE N_PT ", $H17, " , A1 , gain , xscale=log ygrid=20 xminlimit=100 xmaxlimit=250k color=blue)")</f>
        <v>ExtractCurve( N_PTS experiment|Decades=4|StartStop=40Hzto400k|BIN_SIZE=2m|N_PT=9|Data , DVM GAIN , DVM MT GAIN , BODE PLOT COMPARE N_PT 9 , A1 , gain , xscale=log ygrid=20 xminlimit=100 xmaxlimit=250k color=blue)</v>
      </c>
      <c r="R18" t="str">
        <f>CONCATENATE("ExtractCurve( ", $L17, " , DVM PHASE , DVM MT PHASE , BODE PLOT COMPARE N_PT ", $H17, " , A2 , phase , xscale=log ygrid=45 xminlimit=100 xmaxlimit=250k color=blue)")</f>
        <v>ExtractCurve( N_PTS experiment|Decades=4|StartStop=40Hzto400k|BIN_SIZE=2m|N_PT=9|Data , DVM PHASE , DVM MT PHASE , BODE PLOT COMPARE N_PT 9 , A2 , phase , xscale=log ygrid=45 xminlimit=100 xmaxlimit=250k color=blue)</v>
      </c>
      <c r="S18" t="str">
        <f>CONCATENATE("PromoteGraph( BODE PLOT COMPARE N_PT ", $H17,", ", 300-ROW(A18), " )")</f>
        <v>PromoteGraph( BODE PLOT COMPARE N_PT 9, 282 )</v>
      </c>
    </row>
    <row r="19" spans="1:19" x14ac:dyDescent="0.3">
      <c r="A19" t="s">
        <v>0</v>
      </c>
    </row>
    <row r="20" spans="1:19" x14ac:dyDescent="0.3">
      <c r="A20" t="s">
        <v>10</v>
      </c>
      <c r="B20" t="str">
        <f>CONCATENATE( "BodePlot( OUTPUT:1 , NCYCLES_DELAY=1 N_CYCLES=1 SWEEP_TYPE=DEC START_FREQ=", D20, " STOP_FREQ=", E20, " INJ_AMP=", G20, " N_PT=", H20, " )")</f>
        <v>BodePlot( OUTPUT:1 , NCYCLES_DELAY=1 N_CYCLES=1 SWEEP_TYPE=DEC START_FREQ=40 STOP_FREQ=400k INJ_AMP=20m N_PT=10 )</v>
      </c>
      <c r="D20">
        <v>40</v>
      </c>
      <c r="E20" t="s">
        <v>23</v>
      </c>
      <c r="F20">
        <v>4</v>
      </c>
      <c r="G20" t="s">
        <v>25</v>
      </c>
      <c r="H20">
        <f>H17+1</f>
        <v>10</v>
      </c>
      <c r="I20" t="s">
        <v>18</v>
      </c>
      <c r="J20" t="s">
        <v>11</v>
      </c>
      <c r="K20" t="s">
        <v>12</v>
      </c>
      <c r="L20" t="str">
        <f>CONCATENATE("N_PTS experiment|Decades=", F20, "|StartStop=", D20, "Hzto", E20, "|BIN_SIZE=", I20, "|N_PT=", H20, "|Data")</f>
        <v>N_PTS experiment|Decades=4|StartStop=40Hzto400k|BIN_SIZE=2m|N_PT=10|Data</v>
      </c>
      <c r="M20" t="str">
        <f>CONCATENATE("dec_2m_40Hz_400Hz_N_PT_", H20 )</f>
        <v>dec_2m_40Hz_400Hz_N_PT_10</v>
      </c>
      <c r="N20" t="str">
        <f>M20</f>
        <v>dec_2m_40Hz_400Hz_N_PT_10</v>
      </c>
    </row>
    <row r="21" spans="1:19" x14ac:dyDescent="0.3">
      <c r="A21" t="s">
        <v>16</v>
      </c>
      <c r="L21" t="str">
        <f>CONCATENATE("N_PTS experiment|Decades=", F20, "|StartStop=", D20, "Hzto", E20, "|BIN_SIZE=", I20, "|N_PT=", H20, "|Compare")</f>
        <v>N_PTS experiment|Decades=4|StartStop=40Hzto400k|BIN_SIZE=2m|N_PT=10|Compare</v>
      </c>
      <c r="O21" t="str">
        <f>CONCATENATE("ExtractCurve( ", $L$6, " , DVM GAIN , DVM POP_AC GAIN , BODE PLOT COMPARE N_PT ", $H20, " , A1 , gain , xscale=log ygrid=20 xminlimit=100 xmaxlimit=250k color=red)")</f>
        <v>ExtractCurve( AC BodePlot , DVM GAIN , DVM POP_AC GAIN , BODE PLOT COMPARE N_PT 10 , A1 , gain , xscale=log ygrid=20 xminlimit=100 xmaxlimit=250k color=red)</v>
      </c>
      <c r="P21" t="str">
        <f>CONCATENATE("ExtractCurve( ", $L$6, " , DVM PHASE , DVM POP_AC PHASE , BODE PLOT COMPARE N_PT ", $H20, " , A2 , phase , xscale=log ygrid=45 xminlimit=100 xmaxlimit=250k color=red)")</f>
        <v>ExtractCurve( AC BodePlot , DVM PHASE , DVM POP_AC PHASE , BODE PLOT COMPARE N_PT 10 , A2 , phase , xscale=log ygrid=45 xminlimit=100 xmaxlimit=250k color=red)</v>
      </c>
      <c r="Q21" t="str">
        <f>CONCATENATE("ExtractCurve( ", $L20, " , DVM GAIN , DVM MT GAIN , BODE PLOT COMPARE N_PT ", $H20, " , A1 , gain , xscale=log ygrid=20 xminlimit=100 xmaxlimit=250k color=blue)")</f>
        <v>ExtractCurve( N_PTS experiment|Decades=4|StartStop=40Hzto400k|BIN_SIZE=2m|N_PT=10|Data , DVM GAIN , DVM MT GAIN , BODE PLOT COMPARE N_PT 10 , A1 , gain , xscale=log ygrid=20 xminlimit=100 xmaxlimit=250k color=blue)</v>
      </c>
      <c r="R21" t="str">
        <f>CONCATENATE("ExtractCurve( ", $L20, " , DVM PHASE , DVM MT PHASE , BODE PLOT COMPARE N_PT ", $H20, " , A2 , phase , xscale=log ygrid=45 xminlimit=100 xmaxlimit=250k color=blue)")</f>
        <v>ExtractCurve( N_PTS experiment|Decades=4|StartStop=40Hzto400k|BIN_SIZE=2m|N_PT=10|Data , DVM PHASE , DVM MT PHASE , BODE PLOT COMPARE N_PT 10 , A2 , phase , xscale=log ygrid=45 xminlimit=100 xmaxlimit=250k color=blue)</v>
      </c>
      <c r="S21" t="str">
        <f>CONCATENATE("PromoteGraph( BODE PLOT COMPARE N_PT ", $H20,", ", 300-ROW(A21), " )")</f>
        <v>PromoteGraph( BODE PLOT COMPARE N_PT 10, 279 )</v>
      </c>
    </row>
    <row r="22" spans="1:19" x14ac:dyDescent="0.3">
      <c r="A22" t="s">
        <v>0</v>
      </c>
    </row>
    <row r="23" spans="1:19" x14ac:dyDescent="0.3">
      <c r="A23" t="s">
        <v>10</v>
      </c>
      <c r="B23" t="str">
        <f>CONCATENATE( "BodePlot( OUTPUT:1 , NCYCLES_DELAY=1 N_CYCLES=1 SWEEP_TYPE=DEC START_FREQ=", D23, " STOP_FREQ=", E23, " INJ_AMP=", G23, " N_PT=", H23, " )")</f>
        <v>BodePlot( OUTPUT:1 , NCYCLES_DELAY=1 N_CYCLES=1 SWEEP_TYPE=DEC START_FREQ=40 STOP_FREQ=400k INJ_AMP=20m N_PT=11 )</v>
      </c>
      <c r="D23">
        <v>40</v>
      </c>
      <c r="E23" t="s">
        <v>23</v>
      </c>
      <c r="F23">
        <v>4</v>
      </c>
      <c r="G23" t="s">
        <v>25</v>
      </c>
      <c r="H23">
        <f>H20+1</f>
        <v>11</v>
      </c>
      <c r="I23" t="s">
        <v>18</v>
      </c>
      <c r="J23" t="s">
        <v>11</v>
      </c>
      <c r="K23" t="s">
        <v>12</v>
      </c>
      <c r="L23" t="str">
        <f>CONCATENATE("N_PTS experiment|Decades=", F23, "|StartStop=", D23, "Hzto", E23, "|BIN_SIZE=", I23, "|N_PT=", H23, "|Data")</f>
        <v>N_PTS experiment|Decades=4|StartStop=40Hzto400k|BIN_SIZE=2m|N_PT=11|Data</v>
      </c>
      <c r="M23" t="str">
        <f>CONCATENATE("dec_2m_40Hz_400Hz_N_PT_", H23 )</f>
        <v>dec_2m_40Hz_400Hz_N_PT_11</v>
      </c>
      <c r="N23" t="str">
        <f>M23</f>
        <v>dec_2m_40Hz_400Hz_N_PT_11</v>
      </c>
    </row>
    <row r="24" spans="1:19" x14ac:dyDescent="0.3">
      <c r="A24" t="s">
        <v>16</v>
      </c>
      <c r="L24" t="str">
        <f>CONCATENATE("N_PTS experiment|Decades=", F23, "|StartStop=", D23, "Hzto", E23, "|BIN_SIZE=", I23, "|N_PT=", H23, "|Compare")</f>
        <v>N_PTS experiment|Decades=4|StartStop=40Hzto400k|BIN_SIZE=2m|N_PT=11|Compare</v>
      </c>
      <c r="O24" t="str">
        <f>CONCATENATE("ExtractCurve( ", $L$6, " , DVM GAIN , DVM POP_AC GAIN , BODE PLOT COMPARE N_PT ", $H23, " , A1 , gain , xscale=log ygrid=20 xminlimit=100 xmaxlimit=250k color=red)")</f>
        <v>ExtractCurve( AC BodePlot , DVM GAIN , DVM POP_AC GAIN , BODE PLOT COMPARE N_PT 11 , A1 , gain , xscale=log ygrid=20 xminlimit=100 xmaxlimit=250k color=red)</v>
      </c>
      <c r="P24" t="str">
        <f>CONCATENATE("ExtractCurve( ", $L$6, " , DVM PHASE , DVM POP_AC PHASE , BODE PLOT COMPARE N_PT ", $H23, " , A2 , phase , xscale=log ygrid=45 xminlimit=100 xmaxlimit=250k color=red)")</f>
        <v>ExtractCurve( AC BodePlot , DVM PHASE , DVM POP_AC PHASE , BODE PLOT COMPARE N_PT 11 , A2 , phase , xscale=log ygrid=45 xminlimit=100 xmaxlimit=250k color=red)</v>
      </c>
      <c r="Q24" t="str">
        <f>CONCATENATE("ExtractCurve( ", $L23, " , DVM GAIN , DVM MT GAIN , BODE PLOT COMPARE N_PT ", $H23, " , A1 , gain , xscale=log ygrid=20 xminlimit=100 xmaxlimit=250k color=blue)")</f>
        <v>ExtractCurve( N_PTS experiment|Decades=4|StartStop=40Hzto400k|BIN_SIZE=2m|N_PT=11|Data , DVM GAIN , DVM MT GAIN , BODE PLOT COMPARE N_PT 11 , A1 , gain , xscale=log ygrid=20 xminlimit=100 xmaxlimit=250k color=blue)</v>
      </c>
      <c r="R24" t="str">
        <f>CONCATENATE("ExtractCurve( ", $L23, " , DVM PHASE , DVM MT PHASE , BODE PLOT COMPARE N_PT ", $H23, " , A2 , phase , xscale=log ygrid=45 xminlimit=100 xmaxlimit=250k color=blue)")</f>
        <v>ExtractCurve( N_PTS experiment|Decades=4|StartStop=40Hzto400k|BIN_SIZE=2m|N_PT=11|Data , DVM PHASE , DVM MT PHASE , BODE PLOT COMPARE N_PT 11 , A2 , phase , xscale=log ygrid=45 xminlimit=100 xmaxlimit=250k color=blue)</v>
      </c>
      <c r="S24" t="str">
        <f>CONCATENATE("PromoteGraph( BODE PLOT COMPARE N_PT ", $H23,", ", 300-ROW(A24), " )")</f>
        <v>PromoteGraph( BODE PLOT COMPARE N_PT 11, 276 )</v>
      </c>
    </row>
    <row r="25" spans="1:19" x14ac:dyDescent="0.3">
      <c r="A25" t="s">
        <v>0</v>
      </c>
    </row>
    <row r="26" spans="1:19" x14ac:dyDescent="0.3">
      <c r="A26" t="s">
        <v>10</v>
      </c>
      <c r="B26" t="str">
        <f>CONCATENATE( "BodePlot( OUTPUT:1 , NCYCLES_DELAY=1 N_CYCLES=1 SWEEP_TYPE=DEC START_FREQ=", D26, " STOP_FREQ=", E26, " INJ_AMP=", G26, " N_PT=", H26, " )")</f>
        <v>BodePlot( OUTPUT:1 , NCYCLES_DELAY=1 N_CYCLES=1 SWEEP_TYPE=DEC START_FREQ=40 STOP_FREQ=400k INJ_AMP=20m N_PT=12 )</v>
      </c>
      <c r="D26">
        <v>40</v>
      </c>
      <c r="E26" t="s">
        <v>23</v>
      </c>
      <c r="F26">
        <v>4</v>
      </c>
      <c r="G26" t="s">
        <v>25</v>
      </c>
      <c r="H26">
        <f>H23+1</f>
        <v>12</v>
      </c>
      <c r="I26" t="s">
        <v>18</v>
      </c>
      <c r="J26" t="s">
        <v>11</v>
      </c>
      <c r="K26" t="s">
        <v>12</v>
      </c>
      <c r="L26" t="str">
        <f>CONCATENATE("N_PTS experiment|Decades=", F26, "|StartStop=", D26, "Hzto", E26, "|BIN_SIZE=", I26, "|N_PT=", H26, "|Data")</f>
        <v>N_PTS experiment|Decades=4|StartStop=40Hzto400k|BIN_SIZE=2m|N_PT=12|Data</v>
      </c>
      <c r="M26" t="str">
        <f>CONCATENATE("dec_2m_40Hz_400Hz_N_PT_", H26 )</f>
        <v>dec_2m_40Hz_400Hz_N_PT_12</v>
      </c>
      <c r="N26" t="str">
        <f>M26</f>
        <v>dec_2m_40Hz_400Hz_N_PT_12</v>
      </c>
    </row>
    <row r="27" spans="1:19" x14ac:dyDescent="0.3">
      <c r="A27" t="s">
        <v>16</v>
      </c>
      <c r="L27" t="str">
        <f>CONCATENATE("N_PTS experiment|Decades=", F26, "|StartStop=", D26, "Hzto", E26, "|BIN_SIZE=", I26, "|N_PT=", H26, "|Compare")</f>
        <v>N_PTS experiment|Decades=4|StartStop=40Hzto400k|BIN_SIZE=2m|N_PT=12|Compare</v>
      </c>
      <c r="O27" t="str">
        <f>CONCATENATE("ExtractCurve( ", $L$6, " , DVM GAIN , DVM POP_AC GAIN , BODE PLOT COMPARE N_PT ", $H26, " , A1 , gain , xscale=log ygrid=20 xminlimit=100 xmaxlimit=250k color=red)")</f>
        <v>ExtractCurve( AC BodePlot , DVM GAIN , DVM POP_AC GAIN , BODE PLOT COMPARE N_PT 12 , A1 , gain , xscale=log ygrid=20 xminlimit=100 xmaxlimit=250k color=red)</v>
      </c>
      <c r="P27" t="str">
        <f>CONCATENATE("ExtractCurve( ", $L$6, " , DVM PHASE , DVM POP_AC PHASE , BODE PLOT COMPARE N_PT ", $H26, " , A2 , phase , xscale=log ygrid=45 xminlimit=100 xmaxlimit=250k color=red)")</f>
        <v>ExtractCurve( AC BodePlot , DVM PHASE , DVM POP_AC PHASE , BODE PLOT COMPARE N_PT 12 , A2 , phase , xscale=log ygrid=45 xminlimit=100 xmaxlimit=250k color=red)</v>
      </c>
      <c r="Q27" t="str">
        <f>CONCATENATE("ExtractCurve( ", $L26, " , DVM GAIN , DVM MT GAIN , BODE PLOT COMPARE N_PT ", $H26, " , A1 , gain , xscale=log ygrid=20 xminlimit=100 xmaxlimit=250k color=blue)")</f>
        <v>ExtractCurve( N_PTS experiment|Decades=4|StartStop=40Hzto400k|BIN_SIZE=2m|N_PT=12|Data , DVM GAIN , DVM MT GAIN , BODE PLOT COMPARE N_PT 12 , A1 , gain , xscale=log ygrid=20 xminlimit=100 xmaxlimit=250k color=blue)</v>
      </c>
      <c r="R27" t="str">
        <f>CONCATENATE("ExtractCurve( ", $L26, " , DVM PHASE , DVM MT PHASE , BODE PLOT COMPARE N_PT ", $H26, " , A2 , phase , xscale=log ygrid=45 xminlimit=100 xmaxlimit=250k color=blue)")</f>
        <v>ExtractCurve( N_PTS experiment|Decades=4|StartStop=40Hzto400k|BIN_SIZE=2m|N_PT=12|Data , DVM PHASE , DVM MT PHASE , BODE PLOT COMPARE N_PT 12 , A2 , phase , xscale=log ygrid=45 xminlimit=100 xmaxlimit=250k color=blue)</v>
      </c>
      <c r="S27" t="str">
        <f>CONCATENATE("PromoteGraph( BODE PLOT COMPARE N_PT ", $H26,", ", 300-ROW(A27), " )")</f>
        <v>PromoteGraph( BODE PLOT COMPARE N_PT 12, 273 )</v>
      </c>
    </row>
    <row r="28" spans="1:19" x14ac:dyDescent="0.3">
      <c r="A28" t="s">
        <v>0</v>
      </c>
    </row>
    <row r="29" spans="1:19" x14ac:dyDescent="0.3">
      <c r="A29" t="s">
        <v>10</v>
      </c>
      <c r="B29" t="str">
        <f>CONCATENATE( "BodePlot( OUTPUT:1 , NCYCLES_DELAY=1 N_CYCLES=1 SWEEP_TYPE=DEC START_FREQ=", D29, " STOP_FREQ=", E29, " INJ_AMP=", G29, " N_PT=", H29, " )")</f>
        <v>BodePlot( OUTPUT:1 , NCYCLES_DELAY=1 N_CYCLES=1 SWEEP_TYPE=DEC START_FREQ=40 STOP_FREQ=400k INJ_AMP=20m N_PT=13 )</v>
      </c>
      <c r="D29">
        <v>40</v>
      </c>
      <c r="E29" t="s">
        <v>23</v>
      </c>
      <c r="F29">
        <v>4</v>
      </c>
      <c r="G29" t="s">
        <v>25</v>
      </c>
      <c r="H29">
        <f>H26+1</f>
        <v>13</v>
      </c>
      <c r="I29" t="s">
        <v>18</v>
      </c>
      <c r="J29" t="s">
        <v>11</v>
      </c>
      <c r="K29" t="s">
        <v>12</v>
      </c>
      <c r="L29" t="str">
        <f>CONCATENATE("N_PTS experiment|Decades=", F29, "|StartStop=", D29, "Hzto", E29, "|BIN_SIZE=", I29, "|N_PT=", H29, "|Data")</f>
        <v>N_PTS experiment|Decades=4|StartStop=40Hzto400k|BIN_SIZE=2m|N_PT=13|Data</v>
      </c>
      <c r="M29" t="str">
        <f>CONCATENATE("dec_2m_40Hz_400Hz_N_PT_", H29 )</f>
        <v>dec_2m_40Hz_400Hz_N_PT_13</v>
      </c>
      <c r="N29" t="str">
        <f>M29</f>
        <v>dec_2m_40Hz_400Hz_N_PT_13</v>
      </c>
    </row>
    <row r="30" spans="1:19" x14ac:dyDescent="0.3">
      <c r="A30" t="s">
        <v>16</v>
      </c>
      <c r="L30" t="str">
        <f>CONCATENATE("N_PTS experiment|Decades=", F29, "|StartStop=", D29, "Hzto", E29, "|BIN_SIZE=", I29, "|N_PT=", H29, "|Compare")</f>
        <v>N_PTS experiment|Decades=4|StartStop=40Hzto400k|BIN_SIZE=2m|N_PT=13|Compare</v>
      </c>
      <c r="O30" t="str">
        <f>CONCATENATE("ExtractCurve( ", $L$6, " , DVM GAIN , DVM POP_AC GAIN , BODE PLOT COMPARE N_PT ", $H29, " , A1 , gain , xscale=log ygrid=20 xminlimit=100 xmaxlimit=250k color=red)")</f>
        <v>ExtractCurve( AC BodePlot , DVM GAIN , DVM POP_AC GAIN , BODE PLOT COMPARE N_PT 13 , A1 , gain , xscale=log ygrid=20 xminlimit=100 xmaxlimit=250k color=red)</v>
      </c>
      <c r="P30" t="str">
        <f>CONCATENATE("ExtractCurve( ", $L$6, " , DVM PHASE , DVM POP_AC PHASE , BODE PLOT COMPARE N_PT ", $H29, " , A2 , phase , xscale=log ygrid=45 xminlimit=100 xmaxlimit=250k color=red)")</f>
        <v>ExtractCurve( AC BodePlot , DVM PHASE , DVM POP_AC PHASE , BODE PLOT COMPARE N_PT 13 , A2 , phase , xscale=log ygrid=45 xminlimit=100 xmaxlimit=250k color=red)</v>
      </c>
      <c r="Q30" t="str">
        <f>CONCATENATE("ExtractCurve( ", $L29, " , DVM GAIN , DVM MT GAIN , BODE PLOT COMPARE N_PT ", $H29, " , A1 , gain , xscale=log ygrid=20 xminlimit=100 xmaxlimit=250k color=blue)")</f>
        <v>ExtractCurve( N_PTS experiment|Decades=4|StartStop=40Hzto400k|BIN_SIZE=2m|N_PT=13|Data , DVM GAIN , DVM MT GAIN , BODE PLOT COMPARE N_PT 13 , A1 , gain , xscale=log ygrid=20 xminlimit=100 xmaxlimit=250k color=blue)</v>
      </c>
      <c r="R30" t="str">
        <f>CONCATENATE("ExtractCurve( ", $L29, " , DVM PHASE , DVM MT PHASE , BODE PLOT COMPARE N_PT ", $H29, " , A2 , phase , xscale=log ygrid=45 xminlimit=100 xmaxlimit=250k color=blue)")</f>
        <v>ExtractCurve( N_PTS experiment|Decades=4|StartStop=40Hzto400k|BIN_SIZE=2m|N_PT=13|Data , DVM PHASE , DVM MT PHASE , BODE PLOT COMPARE N_PT 13 , A2 , phase , xscale=log ygrid=45 xminlimit=100 xmaxlimit=250k color=blue)</v>
      </c>
      <c r="S30" t="str">
        <f>CONCATENATE("PromoteGraph( BODE PLOT COMPARE N_PT ", $H29,", ", 300-ROW(A30), " )")</f>
        <v>PromoteGraph( BODE PLOT COMPARE N_PT 13, 270 )</v>
      </c>
    </row>
    <row r="31" spans="1:19" x14ac:dyDescent="0.3">
      <c r="A31" t="s">
        <v>0</v>
      </c>
    </row>
    <row r="32" spans="1:19" x14ac:dyDescent="0.3">
      <c r="A32" t="s">
        <v>10</v>
      </c>
      <c r="B32" t="str">
        <f>CONCATENATE( "BodePlot( OUTPUT:1 , NCYCLES_DELAY=1 N_CYCLES=1 SWEEP_TYPE=DEC START_FREQ=", D32, " STOP_FREQ=", E32, " INJ_AMP=", G32, " N_PT=", H32, " )")</f>
        <v>BodePlot( OUTPUT:1 , NCYCLES_DELAY=1 N_CYCLES=1 SWEEP_TYPE=DEC START_FREQ=40 STOP_FREQ=400k INJ_AMP=20m N_PT=14 )</v>
      </c>
      <c r="D32">
        <v>40</v>
      </c>
      <c r="E32" t="s">
        <v>23</v>
      </c>
      <c r="F32">
        <v>4</v>
      </c>
      <c r="G32" t="s">
        <v>25</v>
      </c>
      <c r="H32">
        <f>H29+1</f>
        <v>14</v>
      </c>
      <c r="I32" t="s">
        <v>18</v>
      </c>
      <c r="J32" t="s">
        <v>11</v>
      </c>
      <c r="K32" t="s">
        <v>12</v>
      </c>
      <c r="L32" t="str">
        <f>CONCATENATE("N_PTS experiment|Decades=", F32, "|StartStop=", D32, "Hzto", E32, "|BIN_SIZE=", I32, "|N_PT=", H32, "|Data")</f>
        <v>N_PTS experiment|Decades=4|StartStop=40Hzto400k|BIN_SIZE=2m|N_PT=14|Data</v>
      </c>
      <c r="M32" t="str">
        <f>CONCATENATE("dec_2m_40Hz_400Hz_N_PT_", H32 )</f>
        <v>dec_2m_40Hz_400Hz_N_PT_14</v>
      </c>
      <c r="N32" t="str">
        <f>M32</f>
        <v>dec_2m_40Hz_400Hz_N_PT_14</v>
      </c>
    </row>
    <row r="33" spans="1:19" x14ac:dyDescent="0.3">
      <c r="A33" t="s">
        <v>16</v>
      </c>
      <c r="L33" t="str">
        <f>CONCATENATE("N_PTS experiment|Decades=", F32, "|StartStop=", D32, "Hzto", E32, "|BIN_SIZE=", I32, "|N_PT=", H32, "|Compare")</f>
        <v>N_PTS experiment|Decades=4|StartStop=40Hzto400k|BIN_SIZE=2m|N_PT=14|Compare</v>
      </c>
      <c r="O33" t="str">
        <f>CONCATENATE("ExtractCurve( ", $L$6, " , DVM GAIN , DVM POP_AC GAIN , BODE PLOT COMPARE N_PT ", $H32, " , A1 , gain , xscale=log ygrid=20 xminlimit=100 xmaxlimit=250k color=red)")</f>
        <v>ExtractCurve( AC BodePlot , DVM GAIN , DVM POP_AC GAIN , BODE PLOT COMPARE N_PT 14 , A1 , gain , xscale=log ygrid=20 xminlimit=100 xmaxlimit=250k color=red)</v>
      </c>
      <c r="P33" t="str">
        <f>CONCATENATE("ExtractCurve( ", $L$6, " , DVM PHASE , DVM POP_AC PHASE , BODE PLOT COMPARE N_PT ", $H32, " , A2 , phase , xscale=log ygrid=45 xminlimit=100 xmaxlimit=250k color=red)")</f>
        <v>ExtractCurve( AC BodePlot , DVM PHASE , DVM POP_AC PHASE , BODE PLOT COMPARE N_PT 14 , A2 , phase , xscale=log ygrid=45 xminlimit=100 xmaxlimit=250k color=red)</v>
      </c>
      <c r="Q33" t="str">
        <f>CONCATENATE("ExtractCurve( ", $L32, " , DVM GAIN , DVM MT GAIN , BODE PLOT COMPARE N_PT ", $H32, " , A1 , gain , xscale=log ygrid=20 xminlimit=100 xmaxlimit=250k color=blue)")</f>
        <v>ExtractCurve( N_PTS experiment|Decades=4|StartStop=40Hzto400k|BIN_SIZE=2m|N_PT=14|Data , DVM GAIN , DVM MT GAIN , BODE PLOT COMPARE N_PT 14 , A1 , gain , xscale=log ygrid=20 xminlimit=100 xmaxlimit=250k color=blue)</v>
      </c>
      <c r="R33" t="str">
        <f>CONCATENATE("ExtractCurve( ", $L32, " , DVM PHASE , DVM MT PHASE , BODE PLOT COMPARE N_PT ", $H32, " , A2 , phase , xscale=log ygrid=45 xminlimit=100 xmaxlimit=250k color=blue)")</f>
        <v>ExtractCurve( N_PTS experiment|Decades=4|StartStop=40Hzto400k|BIN_SIZE=2m|N_PT=14|Data , DVM PHASE , DVM MT PHASE , BODE PLOT COMPARE N_PT 14 , A2 , phase , xscale=log ygrid=45 xminlimit=100 xmaxlimit=250k color=blue)</v>
      </c>
      <c r="S33" t="str">
        <f>CONCATENATE("PromoteGraph( BODE PLOT COMPARE N_PT ", $H32,", ", 300-ROW(A33), " )")</f>
        <v>PromoteGraph( BODE PLOT COMPARE N_PT 14, 267 )</v>
      </c>
    </row>
    <row r="34" spans="1:19" x14ac:dyDescent="0.3">
      <c r="A34" t="s">
        <v>0</v>
      </c>
    </row>
    <row r="35" spans="1:19" x14ac:dyDescent="0.3">
      <c r="A35" t="s">
        <v>10</v>
      </c>
      <c r="B35" t="str">
        <f>CONCATENATE( "BodePlot( OUTPUT:1 , NCYCLES_DELAY=1 N_CYCLES=1 SWEEP_TYPE=DEC START_FREQ=", D35, " STOP_FREQ=", E35, " INJ_AMP=", G35, " N_PT=", H35, " )")</f>
        <v>BodePlot( OUTPUT:1 , NCYCLES_DELAY=1 N_CYCLES=1 SWEEP_TYPE=DEC START_FREQ=40 STOP_FREQ=400k INJ_AMP=20m N_PT=15 )</v>
      </c>
      <c r="D35">
        <v>40</v>
      </c>
      <c r="E35" t="s">
        <v>23</v>
      </c>
      <c r="F35">
        <v>4</v>
      </c>
      <c r="G35" t="s">
        <v>25</v>
      </c>
      <c r="H35">
        <f>H32+1</f>
        <v>15</v>
      </c>
      <c r="I35" t="s">
        <v>18</v>
      </c>
      <c r="J35" t="s">
        <v>11</v>
      </c>
      <c r="K35" t="s">
        <v>12</v>
      </c>
      <c r="L35" t="str">
        <f>CONCATENATE("N_PTS experiment|Decades=", F35, "|StartStop=", D35, "Hzto", E35, "|BIN_SIZE=", I35, "|N_PT=", H35, "|Data")</f>
        <v>N_PTS experiment|Decades=4|StartStop=40Hzto400k|BIN_SIZE=2m|N_PT=15|Data</v>
      </c>
      <c r="M35" t="str">
        <f>CONCATENATE("dec_2m_40Hz_400Hz_N_PT_", H35 )</f>
        <v>dec_2m_40Hz_400Hz_N_PT_15</v>
      </c>
      <c r="N35" t="str">
        <f>M35</f>
        <v>dec_2m_40Hz_400Hz_N_PT_15</v>
      </c>
    </row>
    <row r="36" spans="1:19" x14ac:dyDescent="0.3">
      <c r="A36" t="s">
        <v>16</v>
      </c>
      <c r="L36" t="str">
        <f>CONCATENATE("N_PTS experiment|Decades=", F35, "|StartStop=", D35, "Hzto", E35, "|BIN_SIZE=", I35, "|N_PT=", H35, "|Compare")</f>
        <v>N_PTS experiment|Decades=4|StartStop=40Hzto400k|BIN_SIZE=2m|N_PT=15|Compare</v>
      </c>
      <c r="O36" t="str">
        <f>CONCATENATE("ExtractCurve( ", $L$6, " , DVM GAIN , DVM POP_AC GAIN , BODE PLOT COMPARE N_PT ", $H35, " , A1 , gain , xscale=log ygrid=20 xminlimit=100 xmaxlimit=250k color=red)")</f>
        <v>ExtractCurve( AC BodePlot , DVM GAIN , DVM POP_AC GAIN , BODE PLOT COMPARE N_PT 15 , A1 , gain , xscale=log ygrid=20 xminlimit=100 xmaxlimit=250k color=red)</v>
      </c>
      <c r="P36" t="str">
        <f>CONCATENATE("ExtractCurve( ", $L$6, " , DVM PHASE , DVM POP_AC PHASE , BODE PLOT COMPARE N_PT ", $H35, " , A2 , phase , xscale=log ygrid=45 xminlimit=100 xmaxlimit=250k color=red)")</f>
        <v>ExtractCurve( AC BodePlot , DVM PHASE , DVM POP_AC PHASE , BODE PLOT COMPARE N_PT 15 , A2 , phase , xscale=log ygrid=45 xminlimit=100 xmaxlimit=250k color=red)</v>
      </c>
      <c r="Q36" t="str">
        <f>CONCATENATE("ExtractCurve( ", $L35, " , DVM GAIN , DVM MT GAIN , BODE PLOT COMPARE N_PT ", $H35, " , A1 , gain , xscale=log ygrid=20 xminlimit=100 xmaxlimit=250k color=blue)")</f>
        <v>ExtractCurve( N_PTS experiment|Decades=4|StartStop=40Hzto400k|BIN_SIZE=2m|N_PT=15|Data , DVM GAIN , DVM MT GAIN , BODE PLOT COMPARE N_PT 15 , A1 , gain , xscale=log ygrid=20 xminlimit=100 xmaxlimit=250k color=blue)</v>
      </c>
      <c r="R36" t="str">
        <f>CONCATENATE("ExtractCurve( ", $L35, " , DVM PHASE , DVM MT PHASE , BODE PLOT COMPARE N_PT ", $H35, " , A2 , phase , xscale=log ygrid=45 xminlimit=100 xmaxlimit=250k color=blue)")</f>
        <v>ExtractCurve( N_PTS experiment|Decades=4|StartStop=40Hzto400k|BIN_SIZE=2m|N_PT=15|Data , DVM PHASE , DVM MT PHASE , BODE PLOT COMPARE N_PT 15 , A2 , phase , xscale=log ygrid=45 xminlimit=100 xmaxlimit=250k color=blue)</v>
      </c>
      <c r="S36" t="str">
        <f>CONCATENATE("PromoteGraph( BODE PLOT COMPARE N_PT ", $H35,", ", 300-ROW(A36), " )")</f>
        <v>PromoteGraph( BODE PLOT COMPARE N_PT 15, 264 )</v>
      </c>
    </row>
    <row r="37" spans="1:19" x14ac:dyDescent="0.3">
      <c r="A37" t="s">
        <v>0</v>
      </c>
    </row>
    <row r="38" spans="1:19" x14ac:dyDescent="0.3">
      <c r="A38" t="s">
        <v>10</v>
      </c>
      <c r="B38" t="str">
        <f>CONCATENATE( "BodePlot( OUTPUT:1 , NCYCLES_DELAY=1 N_CYCLES=1 SWEEP_TYPE=DEC START_FREQ=", D38, " STOP_FREQ=", E38, " INJ_AMP=", G38, " N_PT=", H38, " )")</f>
        <v>BodePlot( OUTPUT:1 , NCYCLES_DELAY=1 N_CYCLES=1 SWEEP_TYPE=DEC START_FREQ=40 STOP_FREQ=400k INJ_AMP=20m N_PT=16 )</v>
      </c>
      <c r="D38">
        <v>40</v>
      </c>
      <c r="E38" t="s">
        <v>23</v>
      </c>
      <c r="F38">
        <v>4</v>
      </c>
      <c r="G38" t="s">
        <v>25</v>
      </c>
      <c r="H38">
        <f>H35+1</f>
        <v>16</v>
      </c>
      <c r="I38" t="s">
        <v>18</v>
      </c>
      <c r="J38" t="s">
        <v>11</v>
      </c>
      <c r="K38" t="s">
        <v>12</v>
      </c>
      <c r="L38" t="str">
        <f>CONCATENATE("N_PTS experiment|Decades=", F38, "|StartStop=", D38, "Hzto", E38, "|BIN_SIZE=", I38, "|N_PT=", H38, "|Data")</f>
        <v>N_PTS experiment|Decades=4|StartStop=40Hzto400k|BIN_SIZE=2m|N_PT=16|Data</v>
      </c>
      <c r="M38" t="str">
        <f>CONCATENATE("dec_2m_40Hz_400Hz_N_PT_", H38 )</f>
        <v>dec_2m_40Hz_400Hz_N_PT_16</v>
      </c>
      <c r="N38" t="str">
        <f>M38</f>
        <v>dec_2m_40Hz_400Hz_N_PT_16</v>
      </c>
    </row>
    <row r="39" spans="1:19" x14ac:dyDescent="0.3">
      <c r="A39" t="s">
        <v>16</v>
      </c>
      <c r="L39" t="str">
        <f>CONCATENATE("N_PTS experiment|Decades=", F38, "|StartStop=", D38, "Hzto", E38, "|BIN_SIZE=", I38, "|N_PT=", H38, "|Compare")</f>
        <v>N_PTS experiment|Decades=4|StartStop=40Hzto400k|BIN_SIZE=2m|N_PT=16|Compare</v>
      </c>
      <c r="O39" t="str">
        <f>CONCATENATE("ExtractCurve( ", $L$6, " , DVM GAIN , DVM POP_AC GAIN , BODE PLOT COMPARE N_PT ", $H38, " , A1 , gain , xscale=log ygrid=20 xminlimit=100 xmaxlimit=250k color=red)")</f>
        <v>ExtractCurve( AC BodePlot , DVM GAIN , DVM POP_AC GAIN , BODE PLOT COMPARE N_PT 16 , A1 , gain , xscale=log ygrid=20 xminlimit=100 xmaxlimit=250k color=red)</v>
      </c>
      <c r="P39" t="str">
        <f>CONCATENATE("ExtractCurve( ", $L$6, " , DVM PHASE , DVM POP_AC PHASE , BODE PLOT COMPARE N_PT ", $H38, " , A2 , phase , xscale=log ygrid=45 xminlimit=100 xmaxlimit=250k color=red)")</f>
        <v>ExtractCurve( AC BodePlot , DVM PHASE , DVM POP_AC PHASE , BODE PLOT COMPARE N_PT 16 , A2 , phase , xscale=log ygrid=45 xminlimit=100 xmaxlimit=250k color=red)</v>
      </c>
      <c r="Q39" t="str">
        <f>CONCATENATE("ExtractCurve( ", $L38, " , DVM GAIN , DVM MT GAIN , BODE PLOT COMPARE N_PT ", $H38, " , A1 , gain , xscale=log ygrid=20 xminlimit=100 xmaxlimit=250k color=blue)")</f>
        <v>ExtractCurve( N_PTS experiment|Decades=4|StartStop=40Hzto400k|BIN_SIZE=2m|N_PT=16|Data , DVM GAIN , DVM MT GAIN , BODE PLOT COMPARE N_PT 16 , A1 , gain , xscale=log ygrid=20 xminlimit=100 xmaxlimit=250k color=blue)</v>
      </c>
      <c r="R39" t="str">
        <f>CONCATENATE("ExtractCurve( ", $L38, " , DVM PHASE , DVM MT PHASE , BODE PLOT COMPARE N_PT ", $H38, " , A2 , phase , xscale=log ygrid=45 xminlimit=100 xmaxlimit=250k color=blue)")</f>
        <v>ExtractCurve( N_PTS experiment|Decades=4|StartStop=40Hzto400k|BIN_SIZE=2m|N_PT=16|Data , DVM PHASE , DVM MT PHASE , BODE PLOT COMPARE N_PT 16 , A2 , phase , xscale=log ygrid=45 xminlimit=100 xmaxlimit=250k color=blue)</v>
      </c>
      <c r="S39" t="str">
        <f>CONCATENATE("PromoteGraph( BODE PLOT COMPARE N_PT ", $H38,", ", 300-ROW(A39), " )")</f>
        <v>PromoteGraph( BODE PLOT COMPARE N_PT 16, 261 )</v>
      </c>
    </row>
    <row r="40" spans="1:19" x14ac:dyDescent="0.3">
      <c r="A40" t="s">
        <v>0</v>
      </c>
    </row>
    <row r="41" spans="1:19" x14ac:dyDescent="0.3">
      <c r="A41" t="s">
        <v>10</v>
      </c>
      <c r="B41" t="str">
        <f>CONCATENATE( "BodePlot( OUTPUT:1 , NCYCLES_DELAY=1 N_CYCLES=1 SWEEP_TYPE=DEC START_FREQ=", D41, " STOP_FREQ=", E41, " INJ_AMP=", G41, " N_PT=", H41, " )")</f>
        <v>BodePlot( OUTPUT:1 , NCYCLES_DELAY=1 N_CYCLES=1 SWEEP_TYPE=DEC START_FREQ=40 STOP_FREQ=400k INJ_AMP=20m N_PT=17 )</v>
      </c>
      <c r="D41">
        <v>40</v>
      </c>
      <c r="E41" t="s">
        <v>23</v>
      </c>
      <c r="F41">
        <v>4</v>
      </c>
      <c r="G41" t="s">
        <v>25</v>
      </c>
      <c r="H41">
        <f>H38+1</f>
        <v>17</v>
      </c>
      <c r="I41" t="s">
        <v>18</v>
      </c>
      <c r="J41" t="s">
        <v>11</v>
      </c>
      <c r="K41" t="s">
        <v>12</v>
      </c>
      <c r="L41" t="str">
        <f>CONCATENATE("N_PTS experiment|Decades=", F41, "|StartStop=", D41, "Hzto", E41, "|BIN_SIZE=", I41, "|N_PT=", H41, "|Data")</f>
        <v>N_PTS experiment|Decades=4|StartStop=40Hzto400k|BIN_SIZE=2m|N_PT=17|Data</v>
      </c>
      <c r="M41" t="str">
        <f>CONCATENATE("dec_2m_40Hz_400Hz_N_PT_", H41 )</f>
        <v>dec_2m_40Hz_400Hz_N_PT_17</v>
      </c>
      <c r="N41" t="str">
        <f>M41</f>
        <v>dec_2m_40Hz_400Hz_N_PT_17</v>
      </c>
    </row>
    <row r="42" spans="1:19" x14ac:dyDescent="0.3">
      <c r="A42" t="s">
        <v>16</v>
      </c>
      <c r="L42" t="str">
        <f>CONCATENATE("N_PTS experiment|Decades=", F41, "|StartStop=", D41, "Hzto", E41, "|BIN_SIZE=", I41, "|N_PT=", H41, "|Compare")</f>
        <v>N_PTS experiment|Decades=4|StartStop=40Hzto400k|BIN_SIZE=2m|N_PT=17|Compare</v>
      </c>
      <c r="O42" t="str">
        <f>CONCATENATE("ExtractCurve( ", $L$6, " , DVM GAIN , DVM POP_AC GAIN , BODE PLOT COMPARE N_PT ", $H41, " , A1 , gain , xscale=log ygrid=20 xminlimit=100 xmaxlimit=250k color=red)")</f>
        <v>ExtractCurve( AC BodePlot , DVM GAIN , DVM POP_AC GAIN , BODE PLOT COMPARE N_PT 17 , A1 , gain , xscale=log ygrid=20 xminlimit=100 xmaxlimit=250k color=red)</v>
      </c>
      <c r="P42" t="str">
        <f>CONCATENATE("ExtractCurve( ", $L$6, " , DVM PHASE , DVM POP_AC PHASE , BODE PLOT COMPARE N_PT ", $H41, " , A2 , phase , xscale=log ygrid=45 xminlimit=100 xmaxlimit=250k color=red)")</f>
        <v>ExtractCurve( AC BodePlot , DVM PHASE , DVM POP_AC PHASE , BODE PLOT COMPARE N_PT 17 , A2 , phase , xscale=log ygrid=45 xminlimit=100 xmaxlimit=250k color=red)</v>
      </c>
      <c r="Q42" t="str">
        <f>CONCATENATE("ExtractCurve( ", $L41, " , DVM GAIN , DVM MT GAIN , BODE PLOT COMPARE N_PT ", $H41, " , A1 , gain , xscale=log ygrid=20 xminlimit=100 xmaxlimit=250k color=blue)")</f>
        <v>ExtractCurve( N_PTS experiment|Decades=4|StartStop=40Hzto400k|BIN_SIZE=2m|N_PT=17|Data , DVM GAIN , DVM MT GAIN , BODE PLOT COMPARE N_PT 17 , A1 , gain , xscale=log ygrid=20 xminlimit=100 xmaxlimit=250k color=blue)</v>
      </c>
      <c r="R42" t="str">
        <f>CONCATENATE("ExtractCurve( ", $L41, " , DVM PHASE , DVM MT PHASE , BODE PLOT COMPARE N_PT ", $H41, " , A2 , phase , xscale=log ygrid=45 xminlimit=100 xmaxlimit=250k color=blue)")</f>
        <v>ExtractCurve( N_PTS experiment|Decades=4|StartStop=40Hzto400k|BIN_SIZE=2m|N_PT=17|Data , DVM PHASE , DVM MT PHASE , BODE PLOT COMPARE N_PT 17 , A2 , phase , xscale=log ygrid=45 xminlimit=100 xmaxlimit=250k color=blue)</v>
      </c>
      <c r="S42" t="str">
        <f>CONCATENATE("PromoteGraph( BODE PLOT COMPARE N_PT ", $H41,", ", 300-ROW(A42), " )")</f>
        <v>PromoteGraph( BODE PLOT COMPARE N_PT 17, 258 )</v>
      </c>
    </row>
    <row r="43" spans="1:19" x14ac:dyDescent="0.3">
      <c r="A43" t="s">
        <v>0</v>
      </c>
    </row>
    <row r="44" spans="1:19" x14ac:dyDescent="0.3">
      <c r="A44" t="s">
        <v>10</v>
      </c>
      <c r="B44" t="str">
        <f>CONCATENATE( "BodePlot( OUTPUT:1 , NCYCLES_DELAY=1 N_CYCLES=1 SWEEP_TYPE=DEC START_FREQ=", D44, " STOP_FREQ=", E44, " INJ_AMP=", G44, " N_PT=", H44, " )")</f>
        <v>BodePlot( OUTPUT:1 , NCYCLES_DELAY=1 N_CYCLES=1 SWEEP_TYPE=DEC START_FREQ=40 STOP_FREQ=400k INJ_AMP=20m N_PT=18 )</v>
      </c>
      <c r="D44">
        <v>40</v>
      </c>
      <c r="E44" t="s">
        <v>23</v>
      </c>
      <c r="F44">
        <v>4</v>
      </c>
      <c r="G44" t="s">
        <v>25</v>
      </c>
      <c r="H44">
        <f>H41+1</f>
        <v>18</v>
      </c>
      <c r="I44" t="s">
        <v>18</v>
      </c>
      <c r="J44" t="s">
        <v>11</v>
      </c>
      <c r="K44" t="s">
        <v>12</v>
      </c>
      <c r="L44" t="str">
        <f>CONCATENATE("N_PTS experiment|Decades=", F44, "|StartStop=", D44, "Hzto", E44, "|BIN_SIZE=", I44, "|N_PT=", H44, "|Data")</f>
        <v>N_PTS experiment|Decades=4|StartStop=40Hzto400k|BIN_SIZE=2m|N_PT=18|Data</v>
      </c>
      <c r="M44" t="str">
        <f>CONCATENATE("dec_2m_40Hz_400Hz_N_PT_", H44 )</f>
        <v>dec_2m_40Hz_400Hz_N_PT_18</v>
      </c>
      <c r="N44" t="str">
        <f>M44</f>
        <v>dec_2m_40Hz_400Hz_N_PT_18</v>
      </c>
    </row>
    <row r="45" spans="1:19" x14ac:dyDescent="0.3">
      <c r="A45" t="s">
        <v>16</v>
      </c>
      <c r="L45" t="str">
        <f>CONCATENATE("N_PTS experiment|Decades=", F44, "|StartStop=", D44, "Hzto", E44, "|BIN_SIZE=", I44, "|N_PT=", H44, "|Compare")</f>
        <v>N_PTS experiment|Decades=4|StartStop=40Hzto400k|BIN_SIZE=2m|N_PT=18|Compare</v>
      </c>
      <c r="O45" t="str">
        <f>CONCATENATE("ExtractCurve( ", $L$6, " , DVM GAIN , DVM POP_AC GAIN , BODE PLOT COMPARE N_PT ", $H44, " , A1 , gain , xscale=log ygrid=20 xminlimit=100 xmaxlimit=250k color=red)")</f>
        <v>ExtractCurve( AC BodePlot , DVM GAIN , DVM POP_AC GAIN , BODE PLOT COMPARE N_PT 18 , A1 , gain , xscale=log ygrid=20 xminlimit=100 xmaxlimit=250k color=red)</v>
      </c>
      <c r="P45" t="str">
        <f>CONCATENATE("ExtractCurve( ", $L$6, " , DVM PHASE , DVM POP_AC PHASE , BODE PLOT COMPARE N_PT ", $H44, " , A2 , phase , xscale=log ygrid=45 xminlimit=100 xmaxlimit=250k color=red)")</f>
        <v>ExtractCurve( AC BodePlot , DVM PHASE , DVM POP_AC PHASE , BODE PLOT COMPARE N_PT 18 , A2 , phase , xscale=log ygrid=45 xminlimit=100 xmaxlimit=250k color=red)</v>
      </c>
      <c r="Q45" t="str">
        <f>CONCATENATE("ExtractCurve( ", $L44, " , DVM GAIN , DVM MT GAIN , BODE PLOT COMPARE N_PT ", $H44, " , A1 , gain , xscale=log ygrid=20 xminlimit=100 xmaxlimit=250k color=blue)")</f>
        <v>ExtractCurve( N_PTS experiment|Decades=4|StartStop=40Hzto400k|BIN_SIZE=2m|N_PT=18|Data , DVM GAIN , DVM MT GAIN , BODE PLOT COMPARE N_PT 18 , A1 , gain , xscale=log ygrid=20 xminlimit=100 xmaxlimit=250k color=blue)</v>
      </c>
      <c r="R45" t="str">
        <f>CONCATENATE("ExtractCurve( ", $L44, " , DVM PHASE , DVM MT PHASE , BODE PLOT COMPARE N_PT ", $H44, " , A2 , phase , xscale=log ygrid=45 xminlimit=100 xmaxlimit=250k color=blue)")</f>
        <v>ExtractCurve( N_PTS experiment|Decades=4|StartStop=40Hzto400k|BIN_SIZE=2m|N_PT=18|Data , DVM PHASE , DVM MT PHASE , BODE PLOT COMPARE N_PT 18 , A2 , phase , xscale=log ygrid=45 xminlimit=100 xmaxlimit=250k color=blue)</v>
      </c>
      <c r="S45" t="str">
        <f>CONCATENATE("PromoteGraph( BODE PLOT COMPARE N_PT ", $H44,", ", 300-ROW(A45), " )")</f>
        <v>PromoteGraph( BODE PLOT COMPARE N_PT 18, 255 )</v>
      </c>
    </row>
    <row r="46" spans="1:19" x14ac:dyDescent="0.3">
      <c r="A46" t="s">
        <v>0</v>
      </c>
    </row>
    <row r="47" spans="1:19" x14ac:dyDescent="0.3">
      <c r="A47" t="s">
        <v>10</v>
      </c>
      <c r="B47" t="str">
        <f>CONCATENATE( "BodePlot( OUTPUT:1 , NCYCLES_DELAY=1 N_CYCLES=1 SWEEP_TYPE=DEC START_FREQ=", D47, " STOP_FREQ=", E47, " INJ_AMP=", G47, " N_PT=", H47, " )")</f>
        <v>BodePlot( OUTPUT:1 , NCYCLES_DELAY=1 N_CYCLES=1 SWEEP_TYPE=DEC START_FREQ=40 STOP_FREQ=400k INJ_AMP=20m N_PT=19 )</v>
      </c>
      <c r="D47">
        <v>40</v>
      </c>
      <c r="E47" t="s">
        <v>23</v>
      </c>
      <c r="F47">
        <v>4</v>
      </c>
      <c r="G47" t="s">
        <v>25</v>
      </c>
      <c r="H47">
        <f>H44+1</f>
        <v>19</v>
      </c>
      <c r="I47" t="s">
        <v>18</v>
      </c>
      <c r="J47" t="s">
        <v>11</v>
      </c>
      <c r="K47" t="s">
        <v>12</v>
      </c>
      <c r="L47" t="str">
        <f>CONCATENATE("N_PTS experiment|Decades=", F47, "|StartStop=", D47, "Hzto", E47, "|BIN_SIZE=", I47, "|N_PT=", H47, "|Data")</f>
        <v>N_PTS experiment|Decades=4|StartStop=40Hzto400k|BIN_SIZE=2m|N_PT=19|Data</v>
      </c>
      <c r="M47" t="str">
        <f>CONCATENATE("dec_2m_40Hz_400Hz_N_PT_", H47 )</f>
        <v>dec_2m_40Hz_400Hz_N_PT_19</v>
      </c>
      <c r="N47" t="str">
        <f>M47</f>
        <v>dec_2m_40Hz_400Hz_N_PT_19</v>
      </c>
    </row>
    <row r="48" spans="1:19" x14ac:dyDescent="0.3">
      <c r="A48" t="s">
        <v>16</v>
      </c>
      <c r="L48" t="str">
        <f>CONCATENATE("N_PTS experiment|Decades=", F47, "|StartStop=", D47, "Hzto", E47, "|BIN_SIZE=", I47, "|N_PT=", H47, "|Compare")</f>
        <v>N_PTS experiment|Decades=4|StartStop=40Hzto400k|BIN_SIZE=2m|N_PT=19|Compare</v>
      </c>
      <c r="O48" t="str">
        <f>CONCATENATE("ExtractCurve( ", $L$6, " , DVM GAIN , DVM POP_AC GAIN , BODE PLOT COMPARE N_PT ", $H47, " , A1 , gain , xscale=log ygrid=20 xminlimit=100 xmaxlimit=250k color=red)")</f>
        <v>ExtractCurve( AC BodePlot , DVM GAIN , DVM POP_AC GAIN , BODE PLOT COMPARE N_PT 19 , A1 , gain , xscale=log ygrid=20 xminlimit=100 xmaxlimit=250k color=red)</v>
      </c>
      <c r="P48" t="str">
        <f>CONCATENATE("ExtractCurve( ", $L$6, " , DVM PHASE , DVM POP_AC PHASE , BODE PLOT COMPARE N_PT ", $H47, " , A2 , phase , xscale=log ygrid=45 xminlimit=100 xmaxlimit=250k color=red)")</f>
        <v>ExtractCurve( AC BodePlot , DVM PHASE , DVM POP_AC PHASE , BODE PLOT COMPARE N_PT 19 , A2 , phase , xscale=log ygrid=45 xminlimit=100 xmaxlimit=250k color=red)</v>
      </c>
      <c r="Q48" t="str">
        <f>CONCATENATE("ExtractCurve( ", $L47, " , DVM GAIN , DVM MT GAIN , BODE PLOT COMPARE N_PT ", $H47, " , A1 , gain , xscale=log ygrid=20 xminlimit=100 xmaxlimit=250k color=blue)")</f>
        <v>ExtractCurve( N_PTS experiment|Decades=4|StartStop=40Hzto400k|BIN_SIZE=2m|N_PT=19|Data , DVM GAIN , DVM MT GAIN , BODE PLOT COMPARE N_PT 19 , A1 , gain , xscale=log ygrid=20 xminlimit=100 xmaxlimit=250k color=blue)</v>
      </c>
      <c r="R48" t="str">
        <f>CONCATENATE("ExtractCurve( ", $L47, " , DVM PHASE , DVM MT PHASE , BODE PLOT COMPARE N_PT ", $H47, " , A2 , phase , xscale=log ygrid=45 xminlimit=100 xmaxlimit=250k color=blue)")</f>
        <v>ExtractCurve( N_PTS experiment|Decades=4|StartStop=40Hzto400k|BIN_SIZE=2m|N_PT=19|Data , DVM PHASE , DVM MT PHASE , BODE PLOT COMPARE N_PT 19 , A2 , phase , xscale=log ygrid=45 xminlimit=100 xmaxlimit=250k color=blue)</v>
      </c>
      <c r="S48" t="str">
        <f>CONCATENATE("PromoteGraph( BODE PLOT COMPARE N_PT ", $H47,", ", 300-ROW(A48), " )")</f>
        <v>PromoteGraph( BODE PLOT COMPARE N_PT 19, 252 )</v>
      </c>
    </row>
    <row r="49" spans="1:19" x14ac:dyDescent="0.3">
      <c r="A49" t="s">
        <v>0</v>
      </c>
    </row>
    <row r="50" spans="1:19" x14ac:dyDescent="0.3">
      <c r="A50" t="s">
        <v>10</v>
      </c>
      <c r="B50" t="str">
        <f>CONCATENATE( "BodePlot( OUTPUT:1 , NCYCLES_DELAY=1 N_CYCLES=1 SWEEP_TYPE=DEC START_FREQ=", D50, " STOP_FREQ=", E50, " INJ_AMP=", G50, " N_PT=", H50, " )")</f>
        <v>BodePlot( OUTPUT:1 , NCYCLES_DELAY=1 N_CYCLES=1 SWEEP_TYPE=DEC START_FREQ=40 STOP_FREQ=400k INJ_AMP=20m N_PT=20 )</v>
      </c>
      <c r="D50">
        <v>40</v>
      </c>
      <c r="E50" t="s">
        <v>23</v>
      </c>
      <c r="F50">
        <v>4</v>
      </c>
      <c r="G50" t="s">
        <v>25</v>
      </c>
      <c r="H50">
        <f>H47+1</f>
        <v>20</v>
      </c>
      <c r="I50" t="s">
        <v>18</v>
      </c>
      <c r="J50" t="s">
        <v>11</v>
      </c>
      <c r="K50" t="s">
        <v>12</v>
      </c>
      <c r="L50" t="str">
        <f>CONCATENATE("N_PTS experiment|Decades=", F50, "|StartStop=", D50, "Hzto", E50, "|BIN_SIZE=", I50, "|N_PT=", H50, "|Data")</f>
        <v>N_PTS experiment|Decades=4|StartStop=40Hzto400k|BIN_SIZE=2m|N_PT=20|Data</v>
      </c>
      <c r="M50" t="str">
        <f>CONCATENATE("dec_2m_40Hz_400Hz_N_PT_", H50 )</f>
        <v>dec_2m_40Hz_400Hz_N_PT_20</v>
      </c>
      <c r="N50" t="str">
        <f>M50</f>
        <v>dec_2m_40Hz_400Hz_N_PT_20</v>
      </c>
    </row>
    <row r="51" spans="1:19" x14ac:dyDescent="0.3">
      <c r="A51" t="s">
        <v>16</v>
      </c>
      <c r="L51" t="str">
        <f>CONCATENATE("N_PTS experiment|Decades=", F50, "|StartStop=", D50, "Hzto", E50, "|BIN_SIZE=", I50, "|N_PT=", H50, "|Compare")</f>
        <v>N_PTS experiment|Decades=4|StartStop=40Hzto400k|BIN_SIZE=2m|N_PT=20|Compare</v>
      </c>
      <c r="O51" t="str">
        <f>CONCATENATE("ExtractCurve( ", $L$6, " , DVM GAIN , DVM POP_AC GAIN , BODE PLOT COMPARE N_PT ", $H50, " , A1 , gain , xscale=log ygrid=20 xminlimit=100 xmaxlimit=250k color=red)")</f>
        <v>ExtractCurve( AC BodePlot , DVM GAIN , DVM POP_AC GAIN , BODE PLOT COMPARE N_PT 20 , A1 , gain , xscale=log ygrid=20 xminlimit=100 xmaxlimit=250k color=red)</v>
      </c>
      <c r="P51" t="str">
        <f>CONCATENATE("ExtractCurve( ", $L$6, " , DVM PHASE , DVM POP_AC PHASE , BODE PLOT COMPARE N_PT ", $H50, " , A2 , phase , xscale=log ygrid=45 xminlimit=100 xmaxlimit=250k color=red)")</f>
        <v>ExtractCurve( AC BodePlot , DVM PHASE , DVM POP_AC PHASE , BODE PLOT COMPARE N_PT 20 , A2 , phase , xscale=log ygrid=45 xminlimit=100 xmaxlimit=250k color=red)</v>
      </c>
      <c r="Q51" t="str">
        <f>CONCATENATE("ExtractCurve( ", $L50, " , DVM GAIN , DVM MT GAIN , BODE PLOT COMPARE N_PT ", $H50, " , A1 , gain , xscale=log ygrid=20 xminlimit=100 xmaxlimit=250k color=blue)")</f>
        <v>ExtractCurve( N_PTS experiment|Decades=4|StartStop=40Hzto400k|BIN_SIZE=2m|N_PT=20|Data , DVM GAIN , DVM MT GAIN , BODE PLOT COMPARE N_PT 20 , A1 , gain , xscale=log ygrid=20 xminlimit=100 xmaxlimit=250k color=blue)</v>
      </c>
      <c r="R51" t="str">
        <f>CONCATENATE("ExtractCurve( ", $L50, " , DVM PHASE , DVM MT PHASE , BODE PLOT COMPARE N_PT ", $H50, " , A2 , phase , xscale=log ygrid=45 xminlimit=100 xmaxlimit=250k color=blue)")</f>
        <v>ExtractCurve( N_PTS experiment|Decades=4|StartStop=40Hzto400k|BIN_SIZE=2m|N_PT=20|Data , DVM PHASE , DVM MT PHASE , BODE PLOT COMPARE N_PT 20 , A2 , phase , xscale=log ygrid=45 xminlimit=100 xmaxlimit=250k color=blue)</v>
      </c>
      <c r="S51" t="str">
        <f>CONCATENATE("PromoteGraph( BODE PLOT COMPARE N_PT ", $H50,", ", 300-ROW(A51), " )")</f>
        <v>PromoteGraph( BODE PLOT COMPARE N_PT 20, 249 )</v>
      </c>
    </row>
    <row r="52" spans="1:19" x14ac:dyDescent="0.3">
      <c r="A52" t="s">
        <v>0</v>
      </c>
    </row>
    <row r="53" spans="1:19" x14ac:dyDescent="0.3">
      <c r="A53" t="s">
        <v>10</v>
      </c>
      <c r="B53" t="str">
        <f>CONCATENATE( "BodePlot( OUTPUT:1 , NCYCLES_DELAY=1 N_CYCLES=1 SWEEP_TYPE=DEC START_FREQ=", D53, " STOP_FREQ=", E53, " INJ_AMP=", G53, " N_PT=", H53, " )")</f>
        <v>BodePlot( OUTPUT:1 , NCYCLES_DELAY=1 N_CYCLES=1 SWEEP_TYPE=DEC START_FREQ=40 STOP_FREQ=400k INJ_AMP=20m N_PT=21 )</v>
      </c>
      <c r="D53">
        <v>40</v>
      </c>
      <c r="E53" t="s">
        <v>23</v>
      </c>
      <c r="F53">
        <v>4</v>
      </c>
      <c r="G53" t="s">
        <v>25</v>
      </c>
      <c r="H53">
        <f>H50+1</f>
        <v>21</v>
      </c>
      <c r="I53" t="s">
        <v>18</v>
      </c>
      <c r="J53" t="s">
        <v>11</v>
      </c>
      <c r="K53" t="s">
        <v>12</v>
      </c>
      <c r="L53" t="str">
        <f>CONCATENATE("N_PTS experiment|Decades=", F53, "|StartStop=", D53, "Hzto", E53, "|BIN_SIZE=", I53, "|N_PT=", H53, "|Data")</f>
        <v>N_PTS experiment|Decades=4|StartStop=40Hzto400k|BIN_SIZE=2m|N_PT=21|Data</v>
      </c>
      <c r="M53" t="str">
        <f>CONCATENATE("dec_2m_40Hz_400Hz_N_PT_", H53 )</f>
        <v>dec_2m_40Hz_400Hz_N_PT_21</v>
      </c>
      <c r="N53" t="str">
        <f>M53</f>
        <v>dec_2m_40Hz_400Hz_N_PT_21</v>
      </c>
    </row>
    <row r="54" spans="1:19" x14ac:dyDescent="0.3">
      <c r="A54" t="s">
        <v>16</v>
      </c>
      <c r="L54" t="str">
        <f>CONCATENATE("N_PTS experiment|Decades=", F53, "|StartStop=", D53, "Hzto", E53, "|BIN_SIZE=", I53, "|N_PT=", H53, "|Compare")</f>
        <v>N_PTS experiment|Decades=4|StartStop=40Hzto400k|BIN_SIZE=2m|N_PT=21|Compare</v>
      </c>
      <c r="O54" t="str">
        <f>CONCATENATE("ExtractCurve( ", $L$6, " , DVM GAIN , DVM POP_AC GAIN , BODE PLOT COMPARE N_PT ", $H53, " , A1 , gain , xscale=log ygrid=20 xminlimit=100 xmaxlimit=250k color=red)")</f>
        <v>ExtractCurve( AC BodePlot , DVM GAIN , DVM POP_AC GAIN , BODE PLOT COMPARE N_PT 21 , A1 , gain , xscale=log ygrid=20 xminlimit=100 xmaxlimit=250k color=red)</v>
      </c>
      <c r="P54" t="str">
        <f>CONCATENATE("ExtractCurve( ", $L$6, " , DVM PHASE , DVM POP_AC PHASE , BODE PLOT COMPARE N_PT ", $H53, " , A2 , phase , xscale=log ygrid=45 xminlimit=100 xmaxlimit=250k color=red)")</f>
        <v>ExtractCurve( AC BodePlot , DVM PHASE , DVM POP_AC PHASE , BODE PLOT COMPARE N_PT 21 , A2 , phase , xscale=log ygrid=45 xminlimit=100 xmaxlimit=250k color=red)</v>
      </c>
      <c r="Q54" t="str">
        <f>CONCATENATE("ExtractCurve( ", $L53, " , DVM GAIN , DVM MT GAIN , BODE PLOT COMPARE N_PT ", $H53, " , A1 , gain , xscale=log ygrid=20 xminlimit=100 xmaxlimit=250k color=blue)")</f>
        <v>ExtractCurve( N_PTS experiment|Decades=4|StartStop=40Hzto400k|BIN_SIZE=2m|N_PT=21|Data , DVM GAIN , DVM MT GAIN , BODE PLOT COMPARE N_PT 21 , A1 , gain , xscale=log ygrid=20 xminlimit=100 xmaxlimit=250k color=blue)</v>
      </c>
      <c r="R54" t="str">
        <f>CONCATENATE("ExtractCurve( ", $L53, " , DVM PHASE , DVM MT PHASE , BODE PLOT COMPARE N_PT ", $H53, " , A2 , phase , xscale=log ygrid=45 xminlimit=100 xmaxlimit=250k color=blue)")</f>
        <v>ExtractCurve( N_PTS experiment|Decades=4|StartStop=40Hzto400k|BIN_SIZE=2m|N_PT=21|Data , DVM PHASE , DVM MT PHASE , BODE PLOT COMPARE N_PT 21 , A2 , phase , xscale=log ygrid=45 xminlimit=100 xmaxlimit=250k color=blue)</v>
      </c>
      <c r="S54" t="str">
        <f>CONCATENATE("PromoteGraph( BODE PLOT COMPARE N_PT ", $H53,", ", 300-ROW(A54), " )")</f>
        <v>PromoteGraph( BODE PLOT COMPARE N_PT 21, 246 )</v>
      </c>
    </row>
    <row r="55" spans="1:19" x14ac:dyDescent="0.3">
      <c r="A55" t="s">
        <v>0</v>
      </c>
    </row>
    <row r="56" spans="1:19" x14ac:dyDescent="0.3">
      <c r="A56" t="s">
        <v>10</v>
      </c>
      <c r="B56" t="str">
        <f>CONCATENATE( "BodePlot( OUTPUT:1 , NCYCLES_DELAY=1 N_CYCLES=1 SWEEP_TYPE=DEC START_FREQ=", D56, " STOP_FREQ=", E56, " INJ_AMP=", G56, " N_PT=", H56, " )")</f>
        <v>BodePlot( OUTPUT:1 , NCYCLES_DELAY=1 N_CYCLES=1 SWEEP_TYPE=DEC START_FREQ=40 STOP_FREQ=400k INJ_AMP=20m N_PT=22 )</v>
      </c>
      <c r="D56">
        <v>40</v>
      </c>
      <c r="E56" t="s">
        <v>23</v>
      </c>
      <c r="F56">
        <v>4</v>
      </c>
      <c r="G56" t="s">
        <v>25</v>
      </c>
      <c r="H56">
        <f>H53+1</f>
        <v>22</v>
      </c>
      <c r="I56" t="s">
        <v>18</v>
      </c>
      <c r="J56" t="s">
        <v>11</v>
      </c>
      <c r="K56" t="s">
        <v>12</v>
      </c>
      <c r="L56" t="str">
        <f>CONCATENATE("N_PTS experiment|Decades=", F56, "|StartStop=", D56, "Hzto", E56, "|BIN_SIZE=", I56, "|N_PT=", H56, "|Data")</f>
        <v>N_PTS experiment|Decades=4|StartStop=40Hzto400k|BIN_SIZE=2m|N_PT=22|Data</v>
      </c>
      <c r="M56" t="str">
        <f>CONCATENATE("dec_2m_40Hz_400Hz_N_PT_", H56 )</f>
        <v>dec_2m_40Hz_400Hz_N_PT_22</v>
      </c>
      <c r="N56" t="str">
        <f>M56</f>
        <v>dec_2m_40Hz_400Hz_N_PT_22</v>
      </c>
    </row>
    <row r="57" spans="1:19" x14ac:dyDescent="0.3">
      <c r="A57" t="s">
        <v>16</v>
      </c>
      <c r="L57" t="str">
        <f>CONCATENATE("N_PTS experiment|Decades=", F56, "|StartStop=", D56, "Hzto", E56, "|BIN_SIZE=", I56, "|N_PT=", H56, "|Compare")</f>
        <v>N_PTS experiment|Decades=4|StartStop=40Hzto400k|BIN_SIZE=2m|N_PT=22|Compare</v>
      </c>
      <c r="O57" t="str">
        <f>CONCATENATE("ExtractCurve( ", $L$6, " , DVM GAIN , DVM POP_AC GAIN , BODE PLOT COMPARE N_PT ", $H56, " , A1 , gain , xscale=log ygrid=20 xminlimit=100 xmaxlimit=250k color=red)")</f>
        <v>ExtractCurve( AC BodePlot , DVM GAIN , DVM POP_AC GAIN , BODE PLOT COMPARE N_PT 22 , A1 , gain , xscale=log ygrid=20 xminlimit=100 xmaxlimit=250k color=red)</v>
      </c>
      <c r="P57" t="str">
        <f>CONCATENATE("ExtractCurve( ", $L$6, " , DVM PHASE , DVM POP_AC PHASE , BODE PLOT COMPARE N_PT ", $H56, " , A2 , phase , xscale=log ygrid=45 xminlimit=100 xmaxlimit=250k color=red)")</f>
        <v>ExtractCurve( AC BodePlot , DVM PHASE , DVM POP_AC PHASE , BODE PLOT COMPARE N_PT 22 , A2 , phase , xscale=log ygrid=45 xminlimit=100 xmaxlimit=250k color=red)</v>
      </c>
      <c r="Q57" t="str">
        <f>CONCATENATE("ExtractCurve( ", $L56, " , DVM GAIN , DVM MT GAIN , BODE PLOT COMPARE N_PT ", $H56, " , A1 , gain , xscale=log ygrid=20 xminlimit=100 xmaxlimit=250k color=blue)")</f>
        <v>ExtractCurve( N_PTS experiment|Decades=4|StartStop=40Hzto400k|BIN_SIZE=2m|N_PT=22|Data , DVM GAIN , DVM MT GAIN , BODE PLOT COMPARE N_PT 22 , A1 , gain , xscale=log ygrid=20 xminlimit=100 xmaxlimit=250k color=blue)</v>
      </c>
      <c r="R57" t="str">
        <f>CONCATENATE("ExtractCurve( ", $L56, " , DVM PHASE , DVM MT PHASE , BODE PLOT COMPARE N_PT ", $H56, " , A2 , phase , xscale=log ygrid=45 xminlimit=100 xmaxlimit=250k color=blue)")</f>
        <v>ExtractCurve( N_PTS experiment|Decades=4|StartStop=40Hzto400k|BIN_SIZE=2m|N_PT=22|Data , DVM PHASE , DVM MT PHASE , BODE PLOT COMPARE N_PT 22 , A2 , phase , xscale=log ygrid=45 xminlimit=100 xmaxlimit=250k color=blue)</v>
      </c>
      <c r="S57" t="str">
        <f>CONCATENATE("PromoteGraph( BODE PLOT COMPARE N_PT ", $H56,", ", 300-ROW(A57), " )")</f>
        <v>PromoteGraph( BODE PLOT COMPARE N_PT 22, 243 )</v>
      </c>
    </row>
    <row r="58" spans="1:19" x14ac:dyDescent="0.3">
      <c r="A58" t="s">
        <v>0</v>
      </c>
    </row>
    <row r="59" spans="1:19" x14ac:dyDescent="0.3">
      <c r="A59" t="s">
        <v>10</v>
      </c>
      <c r="B59" t="str">
        <f>CONCATENATE( "BodePlot( OUTPUT:1 , NCYCLES_DELAY=1 N_CYCLES=1 SWEEP_TYPE=DEC START_FREQ=", D59, " STOP_FREQ=", E59, " INJ_AMP=", G59, " N_PT=", H59, " )")</f>
        <v>BodePlot( OUTPUT:1 , NCYCLES_DELAY=1 N_CYCLES=1 SWEEP_TYPE=DEC START_FREQ=40 STOP_FREQ=400k INJ_AMP=20m N_PT=23 )</v>
      </c>
      <c r="D59">
        <v>40</v>
      </c>
      <c r="E59" t="s">
        <v>23</v>
      </c>
      <c r="F59">
        <v>4</v>
      </c>
      <c r="G59" t="s">
        <v>25</v>
      </c>
      <c r="H59">
        <f>H56+1</f>
        <v>23</v>
      </c>
      <c r="I59" t="s">
        <v>18</v>
      </c>
      <c r="J59" t="s">
        <v>11</v>
      </c>
      <c r="K59" t="s">
        <v>12</v>
      </c>
      <c r="L59" t="str">
        <f>CONCATENATE("N_PTS experiment|Decades=", F59, "|StartStop=", D59, "Hzto", E59, "|BIN_SIZE=", I59, "|N_PT=", H59, "|Data")</f>
        <v>N_PTS experiment|Decades=4|StartStop=40Hzto400k|BIN_SIZE=2m|N_PT=23|Data</v>
      </c>
      <c r="M59" t="str">
        <f>CONCATENATE("dec_2m_40Hz_400Hz_N_PT_", H59 )</f>
        <v>dec_2m_40Hz_400Hz_N_PT_23</v>
      </c>
      <c r="N59" t="str">
        <f>M59</f>
        <v>dec_2m_40Hz_400Hz_N_PT_23</v>
      </c>
    </row>
    <row r="60" spans="1:19" x14ac:dyDescent="0.3">
      <c r="A60" t="s">
        <v>16</v>
      </c>
      <c r="L60" t="str">
        <f>CONCATENATE("N_PTS experiment|Decades=", F59, "|StartStop=", D59, "Hzto", E59, "|BIN_SIZE=", I59, "|N_PT=", H59, "|Compare")</f>
        <v>N_PTS experiment|Decades=4|StartStop=40Hzto400k|BIN_SIZE=2m|N_PT=23|Compare</v>
      </c>
      <c r="O60" t="str">
        <f>CONCATENATE("ExtractCurve( ", $L$6, " , DVM GAIN , DVM POP_AC GAIN , BODE PLOT COMPARE N_PT ", $H59, " , A1 , gain , xscale=log ygrid=20 xminlimit=100 xmaxlimit=250k color=red)")</f>
        <v>ExtractCurve( AC BodePlot , DVM GAIN , DVM POP_AC GAIN , BODE PLOT COMPARE N_PT 23 , A1 , gain , xscale=log ygrid=20 xminlimit=100 xmaxlimit=250k color=red)</v>
      </c>
      <c r="P60" t="str">
        <f>CONCATENATE("ExtractCurve( ", $L$6, " , DVM PHASE , DVM POP_AC PHASE , BODE PLOT COMPARE N_PT ", $H59, " , A2 , phase , xscale=log ygrid=45 xminlimit=100 xmaxlimit=250k color=red)")</f>
        <v>ExtractCurve( AC BodePlot , DVM PHASE , DVM POP_AC PHASE , BODE PLOT COMPARE N_PT 23 , A2 , phase , xscale=log ygrid=45 xminlimit=100 xmaxlimit=250k color=red)</v>
      </c>
      <c r="Q60" t="str">
        <f>CONCATENATE("ExtractCurve( ", $L59, " , DVM GAIN , DVM MT GAIN , BODE PLOT COMPARE N_PT ", $H59, " , A1 , gain , xscale=log ygrid=20 xminlimit=100 xmaxlimit=250k color=blue)")</f>
        <v>ExtractCurve( N_PTS experiment|Decades=4|StartStop=40Hzto400k|BIN_SIZE=2m|N_PT=23|Data , DVM GAIN , DVM MT GAIN , BODE PLOT COMPARE N_PT 23 , A1 , gain , xscale=log ygrid=20 xminlimit=100 xmaxlimit=250k color=blue)</v>
      </c>
      <c r="R60" t="str">
        <f>CONCATENATE("ExtractCurve( ", $L59, " , DVM PHASE , DVM MT PHASE , BODE PLOT COMPARE N_PT ", $H59, " , A2 , phase , xscale=log ygrid=45 xminlimit=100 xmaxlimit=250k color=blue)")</f>
        <v>ExtractCurve( N_PTS experiment|Decades=4|StartStop=40Hzto400k|BIN_SIZE=2m|N_PT=23|Data , DVM PHASE , DVM MT PHASE , BODE PLOT COMPARE N_PT 23 , A2 , phase , xscale=log ygrid=45 xminlimit=100 xmaxlimit=250k color=blue)</v>
      </c>
      <c r="S60" t="str">
        <f>CONCATENATE("PromoteGraph( BODE PLOT COMPARE N_PT ", $H59,", ", 300-ROW(A60), " )")</f>
        <v>PromoteGraph( BODE PLOT COMPARE N_PT 23, 240 )</v>
      </c>
    </row>
    <row r="61" spans="1:19" x14ac:dyDescent="0.3">
      <c r="A61" t="s">
        <v>0</v>
      </c>
    </row>
    <row r="62" spans="1:19" x14ac:dyDescent="0.3">
      <c r="A62" t="s">
        <v>10</v>
      </c>
      <c r="B62" t="str">
        <f>CONCATENATE( "BodePlot( OUTPUT:1 , NCYCLES_DELAY=1 N_CYCLES=1 SWEEP_TYPE=DEC START_FREQ=", D62, " STOP_FREQ=", E62, " INJ_AMP=", G62, " N_PT=", H62, " )")</f>
        <v>BodePlot( OUTPUT:1 , NCYCLES_DELAY=1 N_CYCLES=1 SWEEP_TYPE=DEC START_FREQ=40 STOP_FREQ=400k INJ_AMP=20m N_PT=24 )</v>
      </c>
      <c r="D62">
        <v>40</v>
      </c>
      <c r="E62" t="s">
        <v>23</v>
      </c>
      <c r="F62">
        <v>4</v>
      </c>
      <c r="G62" t="s">
        <v>25</v>
      </c>
      <c r="H62">
        <f>H59+1</f>
        <v>24</v>
      </c>
      <c r="I62" t="s">
        <v>18</v>
      </c>
      <c r="J62" t="s">
        <v>11</v>
      </c>
      <c r="K62" t="s">
        <v>12</v>
      </c>
      <c r="L62" t="str">
        <f>CONCATENATE("N_PTS experiment|Decades=", F62, "|StartStop=", D62, "Hzto", E62, "|BIN_SIZE=", I62, "|N_PT=", H62, "|Data")</f>
        <v>N_PTS experiment|Decades=4|StartStop=40Hzto400k|BIN_SIZE=2m|N_PT=24|Data</v>
      </c>
      <c r="M62" t="str">
        <f>CONCATENATE("dec_2m_40Hz_400Hz_N_PT_", H62 )</f>
        <v>dec_2m_40Hz_400Hz_N_PT_24</v>
      </c>
      <c r="N62" t="str">
        <f>M62</f>
        <v>dec_2m_40Hz_400Hz_N_PT_24</v>
      </c>
    </row>
    <row r="63" spans="1:19" x14ac:dyDescent="0.3">
      <c r="A63" t="s">
        <v>16</v>
      </c>
      <c r="L63" t="str">
        <f>CONCATENATE("N_PTS experiment|Decades=", F62, "|StartStop=", D62, "Hzto", E62, "|BIN_SIZE=", I62, "|N_PT=", H62, "|Compare")</f>
        <v>N_PTS experiment|Decades=4|StartStop=40Hzto400k|BIN_SIZE=2m|N_PT=24|Compare</v>
      </c>
      <c r="O63" t="str">
        <f>CONCATENATE("ExtractCurve( ", $L$6, " , DVM GAIN , DVM POP_AC GAIN , BODE PLOT COMPARE N_PT ", $H62, " , A1 , gain , xscale=log ygrid=20 xminlimit=100 xmaxlimit=250k color=red)")</f>
        <v>ExtractCurve( AC BodePlot , DVM GAIN , DVM POP_AC GAIN , BODE PLOT COMPARE N_PT 24 , A1 , gain , xscale=log ygrid=20 xminlimit=100 xmaxlimit=250k color=red)</v>
      </c>
      <c r="P63" t="str">
        <f>CONCATENATE("ExtractCurve( ", $L$6, " , DVM PHASE , DVM POP_AC PHASE , BODE PLOT COMPARE N_PT ", $H62, " , A2 , phase , xscale=log ygrid=45 xminlimit=100 xmaxlimit=250k color=red)")</f>
        <v>ExtractCurve( AC BodePlot , DVM PHASE , DVM POP_AC PHASE , BODE PLOT COMPARE N_PT 24 , A2 , phase , xscale=log ygrid=45 xminlimit=100 xmaxlimit=250k color=red)</v>
      </c>
      <c r="Q63" t="str">
        <f>CONCATENATE("ExtractCurve( ", $L62, " , DVM GAIN , DVM MT GAIN , BODE PLOT COMPARE N_PT ", $H62, " , A1 , gain , xscale=log ygrid=20 xminlimit=100 xmaxlimit=250k color=blue)")</f>
        <v>ExtractCurve( N_PTS experiment|Decades=4|StartStop=40Hzto400k|BIN_SIZE=2m|N_PT=24|Data , DVM GAIN , DVM MT GAIN , BODE PLOT COMPARE N_PT 24 , A1 , gain , xscale=log ygrid=20 xminlimit=100 xmaxlimit=250k color=blue)</v>
      </c>
      <c r="R63" t="str">
        <f>CONCATENATE("ExtractCurve( ", $L62, " , DVM PHASE , DVM MT PHASE , BODE PLOT COMPARE N_PT ", $H62, " , A2 , phase , xscale=log ygrid=45 xminlimit=100 xmaxlimit=250k color=blue)")</f>
        <v>ExtractCurve( N_PTS experiment|Decades=4|StartStop=40Hzto400k|BIN_SIZE=2m|N_PT=24|Data , DVM PHASE , DVM MT PHASE , BODE PLOT COMPARE N_PT 24 , A2 , phase , xscale=log ygrid=45 xminlimit=100 xmaxlimit=250k color=blue)</v>
      </c>
      <c r="S63" t="str">
        <f>CONCATENATE("PromoteGraph( BODE PLOT COMPARE N_PT ", $H62,", ", 300-ROW(A63), " )")</f>
        <v>PromoteGraph( BODE PLOT COMPARE N_PT 24, 237 )</v>
      </c>
    </row>
    <row r="64" spans="1:19" x14ac:dyDescent="0.3">
      <c r="A64" t="s">
        <v>0</v>
      </c>
    </row>
    <row r="65" spans="1:19" x14ac:dyDescent="0.3">
      <c r="A65" t="s">
        <v>10</v>
      </c>
      <c r="B65" t="str">
        <f>CONCATENATE( "BodePlot( OUTPUT:1 , NCYCLES_DELAY=1 N_CYCLES=1 SWEEP_TYPE=DEC START_FREQ=", D65, " STOP_FREQ=", E65, " INJ_AMP=", G65, " N_PT=", H65, " )")</f>
        <v>BodePlot( OUTPUT:1 , NCYCLES_DELAY=1 N_CYCLES=1 SWEEP_TYPE=DEC START_FREQ=40 STOP_FREQ=400k INJ_AMP=20m N_PT=25 )</v>
      </c>
      <c r="D65">
        <v>40</v>
      </c>
      <c r="E65" t="s">
        <v>23</v>
      </c>
      <c r="F65">
        <v>4</v>
      </c>
      <c r="G65" t="s">
        <v>25</v>
      </c>
      <c r="H65">
        <f>H62+1</f>
        <v>25</v>
      </c>
      <c r="I65" t="s">
        <v>18</v>
      </c>
      <c r="J65" t="s">
        <v>11</v>
      </c>
      <c r="K65" t="s">
        <v>12</v>
      </c>
      <c r="L65" t="str">
        <f>CONCATENATE("N_PTS experiment|Decades=", F65, "|StartStop=", D65, "Hzto", E65, "|BIN_SIZE=", I65, "|N_PT=", H65, "|Data")</f>
        <v>N_PTS experiment|Decades=4|StartStop=40Hzto400k|BIN_SIZE=2m|N_PT=25|Data</v>
      </c>
      <c r="M65" t="str">
        <f>CONCATENATE("dec_2m_40Hz_400Hz_N_PT_", H65 )</f>
        <v>dec_2m_40Hz_400Hz_N_PT_25</v>
      </c>
      <c r="N65" t="str">
        <f>M65</f>
        <v>dec_2m_40Hz_400Hz_N_PT_25</v>
      </c>
    </row>
    <row r="66" spans="1:19" x14ac:dyDescent="0.3">
      <c r="A66" t="s">
        <v>16</v>
      </c>
      <c r="L66" t="str">
        <f>CONCATENATE("N_PTS experiment|Decades=", F65, "|StartStop=", D65, "Hzto", E65, "|BIN_SIZE=", I65, "|N_PT=", H65, "|Compare")</f>
        <v>N_PTS experiment|Decades=4|StartStop=40Hzto400k|BIN_SIZE=2m|N_PT=25|Compare</v>
      </c>
      <c r="O66" t="str">
        <f>CONCATENATE("ExtractCurve( ", $L$6, " , DVM GAIN , DVM POP_AC GAIN , BODE PLOT COMPARE N_PT ", $H65, " , A1 , gain , xscale=log ygrid=20 xminlimit=100 xmaxlimit=250k color=red)")</f>
        <v>ExtractCurve( AC BodePlot , DVM GAIN , DVM POP_AC GAIN , BODE PLOT COMPARE N_PT 25 , A1 , gain , xscale=log ygrid=20 xminlimit=100 xmaxlimit=250k color=red)</v>
      </c>
      <c r="P66" t="str">
        <f>CONCATENATE("ExtractCurve( ", $L$6, " , DVM PHASE , DVM POP_AC PHASE , BODE PLOT COMPARE N_PT ", $H65, " , A2 , phase , xscale=log ygrid=45 xminlimit=100 xmaxlimit=250k color=red)")</f>
        <v>ExtractCurve( AC BodePlot , DVM PHASE , DVM POP_AC PHASE , BODE PLOT COMPARE N_PT 25 , A2 , phase , xscale=log ygrid=45 xminlimit=100 xmaxlimit=250k color=red)</v>
      </c>
      <c r="Q66" t="str">
        <f>CONCATENATE("ExtractCurve( ", $L65, " , DVM GAIN , DVM MT GAIN , BODE PLOT COMPARE N_PT ", $H65, " , A1 , gain , xscale=log ygrid=20 xminlimit=100 xmaxlimit=250k color=blue)")</f>
        <v>ExtractCurve( N_PTS experiment|Decades=4|StartStop=40Hzto400k|BIN_SIZE=2m|N_PT=25|Data , DVM GAIN , DVM MT GAIN , BODE PLOT COMPARE N_PT 25 , A1 , gain , xscale=log ygrid=20 xminlimit=100 xmaxlimit=250k color=blue)</v>
      </c>
      <c r="R66" t="str">
        <f>CONCATENATE("ExtractCurve( ", $L65, " , DVM PHASE , DVM MT PHASE , BODE PLOT COMPARE N_PT ", $H65, " , A2 , phase , xscale=log ygrid=45 xminlimit=100 xmaxlimit=250k color=blue)")</f>
        <v>ExtractCurve( N_PTS experiment|Decades=4|StartStop=40Hzto400k|BIN_SIZE=2m|N_PT=25|Data , DVM PHASE , DVM MT PHASE , BODE PLOT COMPARE N_PT 25 , A2 , phase , xscale=log ygrid=45 xminlimit=100 xmaxlimit=250k color=blue)</v>
      </c>
      <c r="S66" t="str">
        <f>CONCATENATE("PromoteGraph( BODE PLOT COMPARE N_PT ", $H65,", ", 300-ROW(A66), " )")</f>
        <v>PromoteGraph( BODE PLOT COMPARE N_PT 25, 234 )</v>
      </c>
    </row>
    <row r="67" spans="1:19" x14ac:dyDescent="0.3">
      <c r="A67" t="s">
        <v>0</v>
      </c>
    </row>
    <row r="68" spans="1:19" x14ac:dyDescent="0.3">
      <c r="A68" t="s">
        <v>10</v>
      </c>
      <c r="B68" t="str">
        <f>CONCATENATE( "BodePlot( OUTPUT:1 , NCYCLES_DELAY=1 N_CYCLES=1 SWEEP_TYPE=DEC START_FREQ=", D68, " STOP_FREQ=", E68, " INJ_AMP=", G68, " N_PT=", H68, " )")</f>
        <v>BodePlot( OUTPUT:1 , NCYCLES_DELAY=1 N_CYCLES=1 SWEEP_TYPE=DEC START_FREQ=40 STOP_FREQ=400k INJ_AMP=20m N_PT=26 )</v>
      </c>
      <c r="D68">
        <v>40</v>
      </c>
      <c r="E68" t="s">
        <v>23</v>
      </c>
      <c r="F68">
        <v>4</v>
      </c>
      <c r="G68" t="s">
        <v>25</v>
      </c>
      <c r="H68">
        <f>H65+1</f>
        <v>26</v>
      </c>
      <c r="I68" t="s">
        <v>18</v>
      </c>
      <c r="J68" t="s">
        <v>11</v>
      </c>
      <c r="K68" t="s">
        <v>12</v>
      </c>
      <c r="L68" t="str">
        <f>CONCATENATE("N_PTS experiment|Decades=", F68, "|StartStop=", D68, "Hzto", E68, "|BIN_SIZE=", I68, "|N_PT=", H68, "|Data")</f>
        <v>N_PTS experiment|Decades=4|StartStop=40Hzto400k|BIN_SIZE=2m|N_PT=26|Data</v>
      </c>
      <c r="M68" t="str">
        <f>CONCATENATE("dec_2m_40Hz_400Hz_N_PT_", H68 )</f>
        <v>dec_2m_40Hz_400Hz_N_PT_26</v>
      </c>
      <c r="N68" t="str">
        <f>M68</f>
        <v>dec_2m_40Hz_400Hz_N_PT_26</v>
      </c>
    </row>
    <row r="69" spans="1:19" x14ac:dyDescent="0.3">
      <c r="A69" t="s">
        <v>16</v>
      </c>
      <c r="L69" t="str">
        <f>CONCATENATE("N_PTS experiment|Decades=", F68, "|StartStop=", D68, "Hzto", E68, "|BIN_SIZE=", I68, "|N_PT=", H68, "|Compare")</f>
        <v>N_PTS experiment|Decades=4|StartStop=40Hzto400k|BIN_SIZE=2m|N_PT=26|Compare</v>
      </c>
      <c r="O69" t="str">
        <f>CONCATENATE("ExtractCurve( ", $L$6, " , DVM GAIN , DVM POP_AC GAIN , BODE PLOT COMPARE N_PT ", $H68, " , A1 , gain , xscale=log ygrid=20 xminlimit=100 xmaxlimit=250k color=red)")</f>
        <v>ExtractCurve( AC BodePlot , DVM GAIN , DVM POP_AC GAIN , BODE PLOT COMPARE N_PT 26 , A1 , gain , xscale=log ygrid=20 xminlimit=100 xmaxlimit=250k color=red)</v>
      </c>
      <c r="P69" t="str">
        <f>CONCATENATE("ExtractCurve( ", $L$6, " , DVM PHASE , DVM POP_AC PHASE , BODE PLOT COMPARE N_PT ", $H68, " , A2 , phase , xscale=log ygrid=45 xminlimit=100 xmaxlimit=250k color=red)")</f>
        <v>ExtractCurve( AC BodePlot , DVM PHASE , DVM POP_AC PHASE , BODE PLOT COMPARE N_PT 26 , A2 , phase , xscale=log ygrid=45 xminlimit=100 xmaxlimit=250k color=red)</v>
      </c>
      <c r="Q69" t="str">
        <f>CONCATENATE("ExtractCurve( ", $L68, " , DVM GAIN , DVM MT GAIN , BODE PLOT COMPARE N_PT ", $H68, " , A1 , gain , xscale=log ygrid=20 xminlimit=100 xmaxlimit=250k color=blue)")</f>
        <v>ExtractCurve( N_PTS experiment|Decades=4|StartStop=40Hzto400k|BIN_SIZE=2m|N_PT=26|Data , DVM GAIN , DVM MT GAIN , BODE PLOT COMPARE N_PT 26 , A1 , gain , xscale=log ygrid=20 xminlimit=100 xmaxlimit=250k color=blue)</v>
      </c>
      <c r="R69" t="str">
        <f>CONCATENATE("ExtractCurve( ", $L68, " , DVM PHASE , DVM MT PHASE , BODE PLOT COMPARE N_PT ", $H68, " , A2 , phase , xscale=log ygrid=45 xminlimit=100 xmaxlimit=250k color=blue)")</f>
        <v>ExtractCurve( N_PTS experiment|Decades=4|StartStop=40Hzto400k|BIN_SIZE=2m|N_PT=26|Data , DVM PHASE , DVM MT PHASE , BODE PLOT COMPARE N_PT 26 , A2 , phase , xscale=log ygrid=45 xminlimit=100 xmaxlimit=250k color=blue)</v>
      </c>
      <c r="S69" t="str">
        <f>CONCATENATE("PromoteGraph( BODE PLOT COMPARE N_PT ", $H68,", ", 300-ROW(A69), " )")</f>
        <v>PromoteGraph( BODE PLOT COMPARE N_PT 26, 231 )</v>
      </c>
    </row>
    <row r="70" spans="1:19" x14ac:dyDescent="0.3">
      <c r="A70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syncbuck_experiments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</dc:creator>
  <cp:lastModifiedBy>Christopher Bridge</cp:lastModifiedBy>
  <dcterms:created xsi:type="dcterms:W3CDTF">2013-02-20T20:08:36Z</dcterms:created>
  <dcterms:modified xsi:type="dcterms:W3CDTF">2013-02-23T12:15:21Z</dcterms:modified>
</cp:coreProperties>
</file>